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8515" windowHeight="12585"/>
  </bookViews>
  <sheets>
    <sheet name="Hoja1" sheetId="1" r:id="rId1"/>
    <sheet name="Hoja2" sheetId="2" r:id="rId2"/>
    <sheet name="Hoja3" sheetId="3" r:id="rId3"/>
  </sheets>
  <definedNames>
    <definedName name="_xlnm.Print_Titles" localSheetId="0">Hoja1!$A:$C,Hoja1!$1:$6</definedName>
  </definedNames>
  <calcPr calcId="144525"/>
</workbook>
</file>

<file path=xl/calcChain.xml><?xml version="1.0" encoding="utf-8"?>
<calcChain xmlns="http://schemas.openxmlformats.org/spreadsheetml/2006/main">
  <c r="O264" i="1" l="1"/>
  <c r="N264" i="1"/>
  <c r="M264" i="1"/>
  <c r="L264" i="1"/>
  <c r="K264" i="1"/>
  <c r="J264" i="1"/>
  <c r="I264" i="1"/>
  <c r="H264" i="1"/>
  <c r="G264" i="1"/>
  <c r="F264" i="1"/>
  <c r="E264" i="1"/>
  <c r="D264" i="1"/>
  <c r="C264" i="1"/>
  <c r="O259" i="1"/>
  <c r="N259" i="1"/>
  <c r="N258" i="1" s="1"/>
  <c r="N257" i="1" s="1"/>
  <c r="M259" i="1"/>
  <c r="M258" i="1" s="1"/>
  <c r="L259" i="1"/>
  <c r="K259" i="1"/>
  <c r="J259" i="1"/>
  <c r="I259" i="1"/>
  <c r="I258" i="1" s="1"/>
  <c r="H259" i="1"/>
  <c r="G259" i="1"/>
  <c r="G258" i="1" s="1"/>
  <c r="G257" i="1" s="1"/>
  <c r="F259" i="1"/>
  <c r="E259" i="1"/>
  <c r="E258" i="1" s="1"/>
  <c r="D259" i="1"/>
  <c r="C259" i="1"/>
  <c r="C258" i="1" s="1"/>
  <c r="C257" i="1" s="1"/>
  <c r="O258" i="1"/>
  <c r="O257" i="1" s="1"/>
  <c r="L258" i="1"/>
  <c r="K258" i="1"/>
  <c r="J258" i="1"/>
  <c r="J257" i="1" s="1"/>
  <c r="H258" i="1"/>
  <c r="F258" i="1"/>
  <c r="F257" i="1" s="1"/>
  <c r="D258" i="1"/>
  <c r="K257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C230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O216" i="1"/>
  <c r="O215" i="1" s="1"/>
  <c r="N216" i="1"/>
  <c r="M216" i="1"/>
  <c r="L216" i="1"/>
  <c r="K216" i="1"/>
  <c r="K215" i="1" s="1"/>
  <c r="J216" i="1"/>
  <c r="I216" i="1"/>
  <c r="H216" i="1"/>
  <c r="G216" i="1"/>
  <c r="G215" i="1" s="1"/>
  <c r="F216" i="1"/>
  <c r="E216" i="1"/>
  <c r="D216" i="1"/>
  <c r="C216" i="1"/>
  <c r="C215" i="1"/>
  <c r="O205" i="1"/>
  <c r="N205" i="1"/>
  <c r="M205" i="1"/>
  <c r="L205" i="1"/>
  <c r="L204" i="1" s="1"/>
  <c r="K205" i="1"/>
  <c r="J205" i="1"/>
  <c r="I205" i="1"/>
  <c r="H205" i="1"/>
  <c r="H204" i="1" s="1"/>
  <c r="G205" i="1"/>
  <c r="F205" i="1"/>
  <c r="E205" i="1"/>
  <c r="E204" i="1" s="1"/>
  <c r="D205" i="1"/>
  <c r="D204" i="1" s="1"/>
  <c r="C205" i="1"/>
  <c r="O204" i="1"/>
  <c r="N204" i="1"/>
  <c r="M204" i="1"/>
  <c r="K204" i="1"/>
  <c r="J204" i="1"/>
  <c r="I204" i="1"/>
  <c r="G204" i="1"/>
  <c r="F204" i="1"/>
  <c r="C204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O183" i="1"/>
  <c r="N183" i="1"/>
  <c r="M183" i="1"/>
  <c r="L183" i="1"/>
  <c r="K183" i="1"/>
  <c r="J183" i="1"/>
  <c r="J182" i="1" s="1"/>
  <c r="J181" i="1" s="1"/>
  <c r="I183" i="1"/>
  <c r="H183" i="1"/>
  <c r="G183" i="1"/>
  <c r="F183" i="1"/>
  <c r="F182" i="1" s="1"/>
  <c r="F181" i="1" s="1"/>
  <c r="E183" i="1"/>
  <c r="D183" i="1"/>
  <c r="C183" i="1"/>
  <c r="N182" i="1"/>
  <c r="N181" i="1" s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O161" i="1"/>
  <c r="O159" i="1" s="1"/>
  <c r="O158" i="1" s="1"/>
  <c r="N161" i="1"/>
  <c r="M161" i="1"/>
  <c r="M159" i="1" s="1"/>
  <c r="M158" i="1" s="1"/>
  <c r="L161" i="1"/>
  <c r="K161" i="1"/>
  <c r="J161" i="1"/>
  <c r="I161" i="1"/>
  <c r="I159" i="1" s="1"/>
  <c r="I158" i="1" s="1"/>
  <c r="H161" i="1"/>
  <c r="G161" i="1"/>
  <c r="F161" i="1"/>
  <c r="E161" i="1"/>
  <c r="E159" i="1" s="1"/>
  <c r="E158" i="1" s="1"/>
  <c r="D161" i="1"/>
  <c r="D159" i="1" s="1"/>
  <c r="D158" i="1" s="1"/>
  <c r="C161" i="1"/>
  <c r="C159" i="1" s="1"/>
  <c r="C158" i="1" s="1"/>
  <c r="K159" i="1"/>
  <c r="K158" i="1" s="1"/>
  <c r="G159" i="1"/>
  <c r="G158" i="1" s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O154" i="1"/>
  <c r="N154" i="1"/>
  <c r="M154" i="1"/>
  <c r="M149" i="1" s="1"/>
  <c r="L154" i="1"/>
  <c r="K154" i="1"/>
  <c r="J154" i="1"/>
  <c r="I154" i="1"/>
  <c r="H154" i="1"/>
  <c r="G154" i="1"/>
  <c r="F154" i="1"/>
  <c r="E154" i="1"/>
  <c r="E149" i="1" s="1"/>
  <c r="D154" i="1"/>
  <c r="C154" i="1"/>
  <c r="O152" i="1"/>
  <c r="N152" i="1"/>
  <c r="M152" i="1"/>
  <c r="L152" i="1"/>
  <c r="K152" i="1"/>
  <c r="J152" i="1"/>
  <c r="I152" i="1"/>
  <c r="I149" i="1" s="1"/>
  <c r="H152" i="1"/>
  <c r="G152" i="1"/>
  <c r="F152" i="1"/>
  <c r="E152" i="1"/>
  <c r="D152" i="1"/>
  <c r="C152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O142" i="1"/>
  <c r="N142" i="1"/>
  <c r="N136" i="1" s="1"/>
  <c r="M142" i="1"/>
  <c r="L142" i="1"/>
  <c r="K142" i="1"/>
  <c r="J142" i="1"/>
  <c r="J136" i="1" s="1"/>
  <c r="I142" i="1"/>
  <c r="H142" i="1"/>
  <c r="H136" i="1" s="1"/>
  <c r="G142" i="1"/>
  <c r="G136" i="1" s="1"/>
  <c r="G54" i="1" s="1"/>
  <c r="F142" i="1"/>
  <c r="F136" i="1" s="1"/>
  <c r="E142" i="1"/>
  <c r="D142" i="1"/>
  <c r="C142" i="1"/>
  <c r="C136" i="1" s="1"/>
  <c r="O136" i="1"/>
  <c r="M136" i="1"/>
  <c r="L136" i="1"/>
  <c r="K136" i="1"/>
  <c r="I136" i="1"/>
  <c r="E136" i="1"/>
  <c r="D136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O60" i="1"/>
  <c r="N60" i="1"/>
  <c r="M60" i="1"/>
  <c r="L60" i="1"/>
  <c r="K60" i="1"/>
  <c r="J60" i="1"/>
  <c r="I60" i="1"/>
  <c r="I54" i="1" s="1"/>
  <c r="H60" i="1"/>
  <c r="G60" i="1"/>
  <c r="F60" i="1"/>
  <c r="E60" i="1"/>
  <c r="E54" i="1" s="1"/>
  <c r="D60" i="1"/>
  <c r="C60" i="1"/>
  <c r="O56" i="1"/>
  <c r="N56" i="1"/>
  <c r="N54" i="1" s="1"/>
  <c r="M56" i="1"/>
  <c r="L56" i="1"/>
  <c r="K56" i="1"/>
  <c r="K54" i="1" s="1"/>
  <c r="J56" i="1"/>
  <c r="J54" i="1" s="1"/>
  <c r="I56" i="1"/>
  <c r="H56" i="1"/>
  <c r="G56" i="1"/>
  <c r="F56" i="1"/>
  <c r="F54" i="1" s="1"/>
  <c r="E56" i="1"/>
  <c r="D56" i="1"/>
  <c r="C56" i="1"/>
  <c r="O54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O44" i="1"/>
  <c r="N44" i="1"/>
  <c r="N43" i="1" s="1"/>
  <c r="M44" i="1"/>
  <c r="L44" i="1"/>
  <c r="K44" i="1"/>
  <c r="J44" i="1"/>
  <c r="J43" i="1" s="1"/>
  <c r="I44" i="1"/>
  <c r="H44" i="1"/>
  <c r="H43" i="1" s="1"/>
  <c r="G44" i="1"/>
  <c r="F44" i="1"/>
  <c r="F43" i="1" s="1"/>
  <c r="E44" i="1"/>
  <c r="E43" i="1" s="1"/>
  <c r="D44" i="1"/>
  <c r="D43" i="1" s="1"/>
  <c r="C44" i="1"/>
  <c r="O43" i="1"/>
  <c r="M43" i="1"/>
  <c r="L43" i="1"/>
  <c r="K43" i="1"/>
  <c r="I43" i="1"/>
  <c r="G43" i="1"/>
  <c r="C43" i="1"/>
  <c r="O36" i="1"/>
  <c r="O35" i="1" s="1"/>
  <c r="N36" i="1"/>
  <c r="M36" i="1"/>
  <c r="M35" i="1" s="1"/>
  <c r="L36" i="1"/>
  <c r="L35" i="1" s="1"/>
  <c r="K36" i="1"/>
  <c r="J36" i="1"/>
  <c r="I36" i="1"/>
  <c r="H36" i="1"/>
  <c r="H35" i="1" s="1"/>
  <c r="G36" i="1"/>
  <c r="G35" i="1" s="1"/>
  <c r="F36" i="1"/>
  <c r="E36" i="1"/>
  <c r="E35" i="1" s="1"/>
  <c r="D36" i="1"/>
  <c r="D35" i="1" s="1"/>
  <c r="C36" i="1"/>
  <c r="C35" i="1" s="1"/>
  <c r="N35" i="1"/>
  <c r="K35" i="1"/>
  <c r="J35" i="1"/>
  <c r="I35" i="1"/>
  <c r="F35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O27" i="1"/>
  <c r="O18" i="1" s="1"/>
  <c r="N27" i="1"/>
  <c r="M27" i="1"/>
  <c r="L27" i="1"/>
  <c r="K27" i="1"/>
  <c r="K18" i="1" s="1"/>
  <c r="J27" i="1"/>
  <c r="I27" i="1"/>
  <c r="H27" i="1"/>
  <c r="G27" i="1"/>
  <c r="G18" i="1" s="1"/>
  <c r="F27" i="1"/>
  <c r="E27" i="1"/>
  <c r="D27" i="1"/>
  <c r="C27" i="1"/>
  <c r="C18" i="1" s="1"/>
  <c r="O23" i="1"/>
  <c r="N23" i="1"/>
  <c r="N18" i="1" s="1"/>
  <c r="N7" i="1" s="1"/>
  <c r="M23" i="1"/>
  <c r="L23" i="1"/>
  <c r="L18" i="1" s="1"/>
  <c r="K23" i="1"/>
  <c r="J23" i="1"/>
  <c r="I23" i="1"/>
  <c r="H23" i="1"/>
  <c r="H18" i="1" s="1"/>
  <c r="G23" i="1"/>
  <c r="F23" i="1"/>
  <c r="E23" i="1"/>
  <c r="D23" i="1"/>
  <c r="D18" i="1" s="1"/>
  <c r="C23" i="1"/>
  <c r="O19" i="1"/>
  <c r="N19" i="1"/>
  <c r="M19" i="1"/>
  <c r="M18" i="1" s="1"/>
  <c r="L19" i="1"/>
  <c r="K19" i="1"/>
  <c r="J19" i="1"/>
  <c r="I19" i="1"/>
  <c r="I18" i="1" s="1"/>
  <c r="H19" i="1"/>
  <c r="G19" i="1"/>
  <c r="F19" i="1"/>
  <c r="F18" i="1" s="1"/>
  <c r="E19" i="1"/>
  <c r="E18" i="1" s="1"/>
  <c r="D19" i="1"/>
  <c r="C19" i="1"/>
  <c r="J18" i="1"/>
  <c r="J7" i="1" s="1"/>
  <c r="O12" i="1"/>
  <c r="O11" i="1" s="1"/>
  <c r="N12" i="1"/>
  <c r="M12" i="1"/>
  <c r="L12" i="1"/>
  <c r="K12" i="1"/>
  <c r="K11" i="1" s="1"/>
  <c r="J12" i="1"/>
  <c r="I12" i="1"/>
  <c r="I11" i="1" s="1"/>
  <c r="H12" i="1"/>
  <c r="G12" i="1"/>
  <c r="G11" i="1" s="1"/>
  <c r="F12" i="1"/>
  <c r="F11" i="1" s="1"/>
  <c r="E12" i="1"/>
  <c r="E11" i="1" s="1"/>
  <c r="D12" i="1"/>
  <c r="C12" i="1"/>
  <c r="C11" i="1" s="1"/>
  <c r="N11" i="1"/>
  <c r="M11" i="1"/>
  <c r="L11" i="1"/>
  <c r="J11" i="1"/>
  <c r="H11" i="1"/>
  <c r="H7" i="1" s="1"/>
  <c r="D11" i="1"/>
  <c r="O8" i="1"/>
  <c r="N8" i="1"/>
  <c r="M8" i="1"/>
  <c r="L8" i="1"/>
  <c r="K8" i="1"/>
  <c r="J8" i="1"/>
  <c r="I8" i="1"/>
  <c r="H8" i="1"/>
  <c r="G8" i="1"/>
  <c r="F8" i="1"/>
  <c r="E8" i="1"/>
  <c r="D8" i="1"/>
  <c r="C8" i="1"/>
  <c r="F7" i="1" l="1"/>
  <c r="C54" i="1"/>
  <c r="C50" i="1" s="1"/>
  <c r="O50" i="1"/>
  <c r="E50" i="1"/>
  <c r="I50" i="1"/>
  <c r="M54" i="1"/>
  <c r="M50" i="1" s="1"/>
  <c r="D54" i="1"/>
  <c r="H54" i="1"/>
  <c r="L54" i="1"/>
  <c r="E182" i="1"/>
  <c r="E181" i="1" s="1"/>
  <c r="I182" i="1"/>
  <c r="I181" i="1" s="1"/>
  <c r="M182" i="1"/>
  <c r="M181" i="1" s="1"/>
  <c r="D182" i="1"/>
  <c r="D181" i="1" s="1"/>
  <c r="H182" i="1"/>
  <c r="H181" i="1" s="1"/>
  <c r="L182" i="1"/>
  <c r="L181" i="1" s="1"/>
  <c r="C182" i="1"/>
  <c r="C181" i="1" s="1"/>
  <c r="G182" i="1"/>
  <c r="G181" i="1" s="1"/>
  <c r="K182" i="1"/>
  <c r="K181" i="1" s="1"/>
  <c r="O182" i="1"/>
  <c r="O181" i="1" s="1"/>
  <c r="F215" i="1"/>
  <c r="J215" i="1"/>
  <c r="N215" i="1"/>
  <c r="E215" i="1"/>
  <c r="I215" i="1"/>
  <c r="M215" i="1"/>
  <c r="D215" i="1"/>
  <c r="H215" i="1"/>
  <c r="L215" i="1"/>
  <c r="E257" i="1"/>
  <c r="I257" i="1"/>
  <c r="M257" i="1"/>
  <c r="D257" i="1"/>
  <c r="H257" i="1"/>
  <c r="L257" i="1"/>
  <c r="H159" i="1"/>
  <c r="H158" i="1" s="1"/>
  <c r="L159" i="1"/>
  <c r="L158" i="1" s="1"/>
  <c r="D149" i="1"/>
  <c r="D50" i="1" s="1"/>
  <c r="H149" i="1"/>
  <c r="L149" i="1"/>
  <c r="C149" i="1"/>
  <c r="G149" i="1"/>
  <c r="G50" i="1" s="1"/>
  <c r="K149" i="1"/>
  <c r="K50" i="1" s="1"/>
  <c r="O149" i="1"/>
  <c r="F149" i="1"/>
  <c r="F50" i="1" s="1"/>
  <c r="F266" i="1" s="1"/>
  <c r="J149" i="1"/>
  <c r="J50" i="1" s="1"/>
  <c r="J266" i="1" s="1"/>
  <c r="N149" i="1"/>
  <c r="N50" i="1" s="1"/>
  <c r="N266" i="1" s="1"/>
  <c r="F159" i="1"/>
  <c r="F158" i="1" s="1"/>
  <c r="J159" i="1"/>
  <c r="J158" i="1" s="1"/>
  <c r="N159" i="1"/>
  <c r="N158" i="1" s="1"/>
  <c r="D7" i="1"/>
  <c r="H50" i="1"/>
  <c r="H266" i="1" s="1"/>
  <c r="L50" i="1"/>
  <c r="C7" i="1"/>
  <c r="K7" i="1"/>
  <c r="E7" i="1"/>
  <c r="I7" i="1"/>
  <c r="M7" i="1"/>
  <c r="M266" i="1" s="1"/>
  <c r="G7" i="1"/>
  <c r="O7" i="1"/>
  <c r="O266" i="1" s="1"/>
  <c r="L7" i="1"/>
  <c r="E266" i="1" l="1"/>
  <c r="D266" i="1"/>
  <c r="G266" i="1"/>
  <c r="K266" i="1"/>
  <c r="I266" i="1"/>
  <c r="L266" i="1"/>
  <c r="C266" i="1"/>
</calcChain>
</file>

<file path=xl/sharedStrings.xml><?xml version="1.0" encoding="utf-8"?>
<sst xmlns="http://schemas.openxmlformats.org/spreadsheetml/2006/main" count="383" uniqueCount="265">
  <si>
    <t>PRESUPUESTO DE INGRESOS 2018</t>
  </si>
  <si>
    <t>MUNICIPIO DE GUAYMAS, SONORA</t>
  </si>
  <si>
    <t>CLAVE</t>
  </si>
  <si>
    <t>CAPITULO Y CONCEPTO</t>
  </si>
  <si>
    <t xml:space="preserve">PRESUPUESTO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</si>
  <si>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</si>
  <si>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</si>
  <si>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</si>
  <si>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</si>
  <si>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</si>
  <si>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</si>
  <si>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</si>
  <si>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</si>
  <si>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</si>
  <si>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</si>
  <si>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</si>
  <si>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</si>
  <si>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ANUAL</t>
  </si>
  <si>
    <r>
      <t>Impuestos</t>
    </r>
    <r>
      <rPr>
        <sz val="11"/>
        <color theme="1"/>
        <rFont val="Arial"/>
        <family val="2"/>
      </rPr>
      <t xml:space="preserve"> </t>
    </r>
  </si>
  <si>
    <t xml:space="preserve">Impuesto sobre los Ingresos </t>
  </si>
  <si>
    <t xml:space="preserve">Impuesto sobre diversiones y espectáculos públicos </t>
  </si>
  <si>
    <t xml:space="preserve">Impuestos sobre loterías, rifas y sorteos </t>
  </si>
  <si>
    <t xml:space="preserve">Impuestos sobre el Patrimonio </t>
  </si>
  <si>
    <t xml:space="preserve">Impuesto predial </t>
  </si>
  <si>
    <t xml:space="preserve">  </t>
  </si>
  <si>
    <t xml:space="preserve">1.- Recaudación anual </t>
  </si>
  <si>
    <t xml:space="preserve">2.- Recuperación de rezagos </t>
  </si>
  <si>
    <t xml:space="preserve">Impuesto sobre traslación de dominio de bienes inmuebles </t>
  </si>
  <si>
    <t xml:space="preserve">Impuesto municipal sobre tenencia y uso de vehículos </t>
  </si>
  <si>
    <t>Impuesto predial ejidal</t>
  </si>
  <si>
    <t xml:space="preserve">Accesorios de Impuestos </t>
  </si>
  <si>
    <t xml:space="preserve">Recargos </t>
  </si>
  <si>
    <t xml:space="preserve">1.- Por impuesto predial del ejercicio </t>
  </si>
  <si>
    <t xml:space="preserve">2.- Por impuesto predial de ejercicios anteriores </t>
  </si>
  <si>
    <t xml:space="preserve">3.- Recargos por otros impuestos </t>
  </si>
  <si>
    <t xml:space="preserve">Multas </t>
  </si>
  <si>
    <t xml:space="preserve">3.- Multas por otros impuestos </t>
  </si>
  <si>
    <t xml:space="preserve">Gastos de ejecución </t>
  </si>
  <si>
    <t xml:space="preserve">3.- Gastos de ejecución por otros impuestos </t>
  </si>
  <si>
    <t xml:space="preserve">Honorarios de cobranza </t>
  </si>
  <si>
    <t xml:space="preserve">3.- Honorarios de cobranza por otros impuestos </t>
  </si>
  <si>
    <t xml:space="preserve">Otros Impuestos </t>
  </si>
  <si>
    <t xml:space="preserve">Impuestos adicionales </t>
  </si>
  <si>
    <t xml:space="preserve">1.- Para obras y acciones de interés general 10% </t>
  </si>
  <si>
    <t xml:space="preserve">2.- Para asistencia social 10% </t>
  </si>
  <si>
    <t xml:space="preserve">3.- Para mejoramiento en la prestación de servicios públicos 15% </t>
  </si>
  <si>
    <t xml:space="preserve">4.- Para fomento turístico 5% </t>
  </si>
  <si>
    <t xml:space="preserve">5.- Para fomento deportivo 5% </t>
  </si>
  <si>
    <t xml:space="preserve">6.- Para el sostenimiento de instituciones de educación media superior 5% </t>
  </si>
  <si>
    <r>
      <t>Contribuciones de Mejoras</t>
    </r>
    <r>
      <rPr>
        <sz val="11"/>
        <color theme="1"/>
        <rFont val="Arial"/>
        <family val="2"/>
      </rPr>
      <t xml:space="preserve"> </t>
    </r>
  </si>
  <si>
    <t xml:space="preserve">Contribuciones de Mejoras por Obras Públicas </t>
  </si>
  <si>
    <t xml:space="preserve">Agua potable en red secundaria </t>
  </si>
  <si>
    <t xml:space="preserve">Drenaje en aguas servidas en red secundaria </t>
  </si>
  <si>
    <t xml:space="preserve">Alcantarillado pluvial </t>
  </si>
  <si>
    <t xml:space="preserve">Pavimento en calles locales </t>
  </si>
  <si>
    <t xml:space="preserve">Obras de ornato </t>
  </si>
  <si>
    <r>
      <t>Derechos</t>
    </r>
    <r>
      <rPr>
        <sz val="11"/>
        <color theme="1"/>
        <rFont val="Arial"/>
        <family val="2"/>
      </rPr>
      <t xml:space="preserve"> </t>
    </r>
  </si>
  <si>
    <t xml:space="preserve">Derechos por el Uso, Goce, Aprovechamiento o Explotación de Bienes de Dominio Público </t>
  </si>
  <si>
    <t xml:space="preserve">Concesiones de bienes inmuebles </t>
  </si>
  <si>
    <t xml:space="preserve">Arrendamiento de bienes inmuebles </t>
  </si>
  <si>
    <t xml:space="preserve">Derechos por Prestación de Servicios </t>
  </si>
  <si>
    <t xml:space="preserve">Alumbrado público </t>
  </si>
  <si>
    <t xml:space="preserve">Mercados y centrales de abasto </t>
  </si>
  <si>
    <t xml:space="preserve">1.- Por la expedición de la concesión </t>
  </si>
  <si>
    <t xml:space="preserve">2.- Por el refrendo anual de la concesión </t>
  </si>
  <si>
    <t xml:space="preserve">3.- Por la prórroga del plazo de la concesión otorgada </t>
  </si>
  <si>
    <t xml:space="preserve">Panteones </t>
  </si>
  <si>
    <t xml:space="preserve">1.- Por la inhumación, exhumación o reinhumación de cadáveres </t>
  </si>
  <si>
    <t xml:space="preserve">2.- Por la inhumación, exhumación o reinhumación de restos humanos </t>
  </si>
  <si>
    <t xml:space="preserve">3.- Venta de lotes en el panteón </t>
  </si>
  <si>
    <t xml:space="preserve">Parques </t>
  </si>
  <si>
    <t xml:space="preserve">1.- Por acceso a los parques y a otros centros que tengan por objeto satisfacer necesidades de recreación </t>
  </si>
  <si>
    <t xml:space="preserve">Seguridad pública </t>
  </si>
  <si>
    <t xml:space="preserve">1.- Por policía auxiliar </t>
  </si>
  <si>
    <t xml:space="preserve">Tránsito </t>
  </si>
  <si>
    <t xml:space="preserve">1.- Examen para obtención de licencia </t>
  </si>
  <si>
    <t xml:space="preserve">2.- Examen para manejar para personas mayores de 16 y menores 18 años </t>
  </si>
  <si>
    <t xml:space="preserve">3.- Traslado de vehículos (grúas) arrastre </t>
  </si>
  <si>
    <t xml:space="preserve">4.- Almacenaje de vehículos (corralón) </t>
  </si>
  <si>
    <t xml:space="preserve">5.- Autorización para estacionamiento exclusivo de vehículos </t>
  </si>
  <si>
    <t xml:space="preserve">6.- Solicitud de placas para bicicletas y motocicletas </t>
  </si>
  <si>
    <t xml:space="preserve">7.- Estacionamientos de vehículos en la vía pública, en donde exista sistema de control de tiempo y espacio </t>
  </si>
  <si>
    <t xml:space="preserve">Desarrollo urbano </t>
  </si>
  <si>
    <t xml:space="preserve">1.- Expedición de licencias de construcción, modificación o reconstrucción </t>
  </si>
  <si>
    <t xml:space="preserve">2.- Fraccionamientos </t>
  </si>
  <si>
    <t xml:space="preserve">3.- Por la autorización provisional para obras de urbanización de fraccionamientos </t>
  </si>
  <si>
    <t xml:space="preserve">4.- Por la expedición del documento que contengan la enajenación de inmuebles que realicen los ayuntamientos (títulos de propiedad) </t>
  </si>
  <si>
    <t xml:space="preserve">5.- Por el procedimiento de regularización de fraccionamientos ilegales </t>
  </si>
  <si>
    <t xml:space="preserve">6.- Expedición de constancias de zonificación </t>
  </si>
  <si>
    <t xml:space="preserve">7.- Por los servicios que presten protección civil y bomberos </t>
  </si>
  <si>
    <t xml:space="preserve">8.- Expedición de certificaciones de número oficial </t>
  </si>
  <si>
    <t xml:space="preserve">9.- Expedición de certificados de seguridad </t>
  </si>
  <si>
    <t xml:space="preserve">10.- Autorización para la fusión, subdivisión o relotificación de terrenos </t>
  </si>
  <si>
    <t xml:space="preserve">11.- Expedición de certificados relativo a la constancia de zonificación en donde se señalan las características de la obra </t>
  </si>
  <si>
    <t xml:space="preserve">12.- Por servicios catastrales </t>
  </si>
  <si>
    <t xml:space="preserve">13.- Ecología </t>
  </si>
  <si>
    <t>14.- Permiso o Conseciones Para Aprovechamineto de la Via Pública.</t>
  </si>
  <si>
    <t xml:space="preserve">Control sanitario de animales domésticos </t>
  </si>
  <si>
    <t xml:space="preserve">1.- Vacunación </t>
  </si>
  <si>
    <t xml:space="preserve">2.- Captura </t>
  </si>
  <si>
    <t xml:space="preserve">3.- Retención por 48 horas </t>
  </si>
  <si>
    <t xml:space="preserve">Licencias para la colocación de anuncios o publicidad </t>
  </si>
  <si>
    <t xml:space="preserve">1.- Anuncios cuyo contenido se transmita a través de pantalla electrónica hasta 10m2 </t>
  </si>
  <si>
    <t xml:space="preserve">2.- Anuncios y carteles luminosos hasta 10m2 </t>
  </si>
  <si>
    <t xml:space="preserve">3.- Anuncios y carteles no luminosos hasta 10m2 </t>
  </si>
  <si>
    <t xml:space="preserve">4.- Anuncios fijados en vehículos de transporte público </t>
  </si>
  <si>
    <t xml:space="preserve">5.- Publicidad sonora, fonética o autoparlante </t>
  </si>
  <si>
    <t xml:space="preserve">6.- Anuncios y/o publicidad cinematográfica </t>
  </si>
  <si>
    <t xml:space="preserve">7.- Figura inflable por unidad </t>
  </si>
  <si>
    <t xml:space="preserve">8.- Publicidad fijada en vehículos de promoción </t>
  </si>
  <si>
    <t xml:space="preserve">Por la expedición de anuencias para tramitar licencias para la venta y consumo de bebidas con contenido alcohólicas </t>
  </si>
  <si>
    <t xml:space="preserve">1.- Fábrica </t>
  </si>
  <si>
    <t xml:space="preserve">2.- Agencia distribuidora </t>
  </si>
  <si>
    <t xml:space="preserve">3.- Expendio </t>
  </si>
  <si>
    <t xml:space="preserve">4.- Cantina, billar o boliche </t>
  </si>
  <si>
    <t xml:space="preserve">5.- Centro nocturno </t>
  </si>
  <si>
    <t xml:space="preserve">6.- Restaurante </t>
  </si>
  <si>
    <t xml:space="preserve">7.- Tienda de autoservicio </t>
  </si>
  <si>
    <t xml:space="preserve">8.- Centro de eventos o salón de baile </t>
  </si>
  <si>
    <t xml:space="preserve">9.- Hotel o motel </t>
  </si>
  <si>
    <t xml:space="preserve">10.- Centro recreativo o deportivo </t>
  </si>
  <si>
    <t xml:space="preserve">11.- Tienda de abarrotes </t>
  </si>
  <si>
    <t xml:space="preserve">12.- Restaurante-bar </t>
  </si>
  <si>
    <t xml:space="preserve">13.- Tienda departamental </t>
  </si>
  <si>
    <t xml:space="preserve">14.- Salón o local abierto o cerrado de diversiones y espectáculos públicos </t>
  </si>
  <si>
    <t xml:space="preserve">15.- Establecimiento que preste servicios de sorteos y juegos con apuestas, independientemente del nombre con el que se designe y que requieran permiso de acuerdo con la ley federal de juegos y sorteos y su reglamento </t>
  </si>
  <si>
    <t xml:space="preserve">Por la expedición de autorizaciones eventuales por día (eventos sociales) </t>
  </si>
  <si>
    <t xml:space="preserve">1.- Fiestas sociales o familiares </t>
  </si>
  <si>
    <t xml:space="preserve">2.- Kermesse </t>
  </si>
  <si>
    <t xml:space="preserve">3.- Bailes, graduaciones, bailes tradicionales </t>
  </si>
  <si>
    <t xml:space="preserve">4.- Carreras de caballos, rodeo, jaripeo y eventos públicos similares </t>
  </si>
  <si>
    <t xml:space="preserve">5.- Carreras de autos, motos y eventos públicos similares </t>
  </si>
  <si>
    <t xml:space="preserve">6.- Box, lucha, béisbol y eventos públicos similares </t>
  </si>
  <si>
    <t xml:space="preserve">7.- Ferias o exposiciones ganaderas, comerciales y eventos públicos similares </t>
  </si>
  <si>
    <t xml:space="preserve">8.- Palenques </t>
  </si>
  <si>
    <t xml:space="preserve">9.- Presentaciones artísticas </t>
  </si>
  <si>
    <t xml:space="preserve">Por la expedición de guías para la transportación de bebidas con contenido alcohólico </t>
  </si>
  <si>
    <t xml:space="preserve">Por la expedición de anuencias por cambio de domicilio (alcoholes) </t>
  </si>
  <si>
    <t xml:space="preserve">Servicio de limpia </t>
  </si>
  <si>
    <t xml:space="preserve">1.- Servicio de recolección de basura </t>
  </si>
  <si>
    <t xml:space="preserve">2.- Uso de centros de acopio </t>
  </si>
  <si>
    <t xml:space="preserve">3.- Limpieza de lotes baldíos </t>
  </si>
  <si>
    <t xml:space="preserve">Otros servicios </t>
  </si>
  <si>
    <t xml:space="preserve">1.- Expedición de certificados </t>
  </si>
  <si>
    <t xml:space="preserve">2.- Legalización de firmas </t>
  </si>
  <si>
    <t xml:space="preserve">3.- Certificación de documentos por hoja </t>
  </si>
  <si>
    <t xml:space="preserve">4.- Expedición de certificados de no adeudo de créditos fiscales </t>
  </si>
  <si>
    <t xml:space="preserve">5.- Expedición de certificados de residencia </t>
  </si>
  <si>
    <t xml:space="preserve">6.- Licencia y permisos especiales - anuencias </t>
  </si>
  <si>
    <t xml:space="preserve">a) Por el estacionamiento de vehículos o colocación de puestos ambulantes y semifijos, para realizar actividades de comercio y oficios en la vía pública, autorizadas por la autoridad municipal.               </t>
  </si>
  <si>
    <t>b) Permisos a locales de fiestas en general sin venta y consumo de bebidas alcohólicas y la autorización para la celebración de eventos diversos que lo requieren.</t>
  </si>
  <si>
    <t>c) Cierre de Calles para Eventos Diversos</t>
  </si>
  <si>
    <t>7.- Constancia de notorio arraigo</t>
  </si>
  <si>
    <t>8.- Fe de hechos de embarcaciones pesqueras menores</t>
  </si>
  <si>
    <t>9.- Constancia de trámite de anuencia municipal</t>
  </si>
  <si>
    <t xml:space="preserve">Accesorios </t>
  </si>
  <si>
    <t xml:space="preserve">1.- Recargos por otros derechos </t>
  </si>
  <si>
    <t xml:space="preserve">1.- Multas por otros derechos </t>
  </si>
  <si>
    <t xml:space="preserve">1.- Gastos de ejecución por otros derechos </t>
  </si>
  <si>
    <t xml:space="preserve">1.- Honorarios por otros derechos </t>
  </si>
  <si>
    <r>
      <t>Productos</t>
    </r>
    <r>
      <rPr>
        <sz val="11"/>
        <color theme="1"/>
        <rFont val="Arial"/>
        <family val="2"/>
      </rPr>
      <t xml:space="preserve"> </t>
    </r>
  </si>
  <si>
    <t xml:space="preserve">Productos de Tipo Corriente </t>
  </si>
  <si>
    <t xml:space="preserve">Arrendamiento de bienes muebles e inmuebles no sujetos a régimen de dominio público </t>
  </si>
  <si>
    <t xml:space="preserve">Utilidades, dividendos e intereses </t>
  </si>
  <si>
    <t xml:space="preserve">1.- Otorgamiento de financiamiento y rendimiento de capitales </t>
  </si>
  <si>
    <t xml:space="preserve">Expedición de estados de cuenta </t>
  </si>
  <si>
    <t xml:space="preserve">Venta de formas impresas </t>
  </si>
  <si>
    <t xml:space="preserve">Enajenación de publicaciones y suscripciones </t>
  </si>
  <si>
    <t xml:space="preserve">Servicio de fotocopiado de documentos a particulares </t>
  </si>
  <si>
    <t xml:space="preserve">Mensura, remensura, deslinde o localización de lotes </t>
  </si>
  <si>
    <t xml:space="preserve">Otros no especificados </t>
  </si>
  <si>
    <t xml:space="preserve">1.- Expedición de escrituras de propiedad, sobre enajenación onerosa de bienes inmuebles. </t>
  </si>
  <si>
    <t xml:space="preserve">2.- Expedición de segundos testimonios </t>
  </si>
  <si>
    <t xml:space="preserve">3.- Expedición de anuencias para venta de terrenos. </t>
  </si>
  <si>
    <t xml:space="preserve">4.- Elaboración de sesiones de derecho. </t>
  </si>
  <si>
    <t xml:space="preserve">5.- Desarrollo integral de la familia </t>
  </si>
  <si>
    <t xml:space="preserve">6.- Centro de integración familiar. </t>
  </si>
  <si>
    <t xml:space="preserve">7.- Unidad básica de rehabilitación </t>
  </si>
  <si>
    <t xml:space="preserve">8.- Dirección general de infraestructura urbana y ecología </t>
  </si>
  <si>
    <t xml:space="preserve">9.- Instituto municipal de cultura y arte de guaymas </t>
  </si>
  <si>
    <t xml:space="preserve">10.- Promotora inmobiliaria del municipio de guaymas </t>
  </si>
  <si>
    <t>Productos del Capital</t>
  </si>
  <si>
    <t xml:space="preserve">Enajenación onerosa de bienes inmuebles no sujetos a régimen de dominio público </t>
  </si>
  <si>
    <r>
      <t>Aprovechamientos</t>
    </r>
    <r>
      <rPr>
        <sz val="11"/>
        <color theme="1"/>
        <rFont val="Arial"/>
        <family val="2"/>
      </rPr>
      <t xml:space="preserve"> </t>
    </r>
  </si>
  <si>
    <t xml:space="preserve">Aprovechamientos de Tipo Corriente </t>
  </si>
  <si>
    <t>1.- Policia</t>
  </si>
  <si>
    <t>2.- Transito</t>
  </si>
  <si>
    <t>6.- Pleaneación y Control Urbano</t>
  </si>
  <si>
    <t xml:space="preserve">Indemnizaciones </t>
  </si>
  <si>
    <t xml:space="preserve">1.- Indemnizaciones de predial </t>
  </si>
  <si>
    <t xml:space="preserve">2.- Otras indemnizaciones </t>
  </si>
  <si>
    <t xml:space="preserve">Donativos </t>
  </si>
  <si>
    <t xml:space="preserve">Reintegros </t>
  </si>
  <si>
    <t xml:space="preserve">Remanente de ejercicios anteriores </t>
  </si>
  <si>
    <t xml:space="preserve">Zona federal marítima-terrestre </t>
  </si>
  <si>
    <t xml:space="preserve">Multas federales no fiscales </t>
  </si>
  <si>
    <t xml:space="preserve">Aprovechamientos diversos </t>
  </si>
  <si>
    <t xml:space="preserve">1.- Permiso para carga y descarga </t>
  </si>
  <si>
    <t xml:space="preserve">2.- Recuperación de programas de obra </t>
  </si>
  <si>
    <t xml:space="preserve">3.- Venta de bases para licitación de obra </t>
  </si>
  <si>
    <t xml:space="preserve">Aprovechamientos de Capital </t>
  </si>
  <si>
    <t xml:space="preserve">Recuperación de inversiones productivas </t>
  </si>
  <si>
    <r>
      <t>Ingresos por Venta de Bienes y Servicios (Paramunicipales)</t>
    </r>
    <r>
      <rPr>
        <sz val="11"/>
        <color theme="1"/>
        <rFont val="Arial"/>
        <family val="2"/>
      </rPr>
      <t xml:space="preserve"> </t>
    </r>
  </si>
  <si>
    <t xml:space="preserve">Ingresos de Operación de Entidades Paramunicipales </t>
  </si>
  <si>
    <t xml:space="preserve">DIF Municipal </t>
  </si>
  <si>
    <t xml:space="preserve">Promotora Inmobiliaria </t>
  </si>
  <si>
    <t xml:space="preserve">Consejo Municipal para la Concertación de la Obra Pública (CMCOP) (PASOS) </t>
  </si>
  <si>
    <t xml:space="preserve">Administración Portuaria Integral Municipal </t>
  </si>
  <si>
    <t xml:space="preserve">Centro Histórico y Turístico </t>
  </si>
  <si>
    <t xml:space="preserve">Instituto de Festividades </t>
  </si>
  <si>
    <t xml:space="preserve">Instituto Municipal de Cultura y Arte </t>
  </si>
  <si>
    <t xml:space="preserve">Instituto Municipal Indigenista </t>
  </si>
  <si>
    <t xml:space="preserve">Instituto Municipal de Pesca, Acuacultura y Maricultura </t>
  </si>
  <si>
    <r>
      <t>Participaciones y Aportaciones</t>
    </r>
    <r>
      <rPr>
        <sz val="11"/>
        <color theme="1"/>
        <rFont val="Arial"/>
        <family val="2"/>
      </rPr>
      <t xml:space="preserve"> </t>
    </r>
  </si>
  <si>
    <t xml:space="preserve">Participaciones </t>
  </si>
  <si>
    <t xml:space="preserve">Fondo general de participaciones </t>
  </si>
  <si>
    <t xml:space="preserve">Fondo de fomento municipal </t>
  </si>
  <si>
    <t xml:space="preserve">Participaciones estatales </t>
  </si>
  <si>
    <t xml:space="preserve">Impuesto sobre tenencia o uso de vehículos </t>
  </si>
  <si>
    <t xml:space="preserve">Fondo de impuesto especial sobre producción y servicios a bebidas, alcohol y tabaco </t>
  </si>
  <si>
    <t xml:space="preserve">Impuesto sobre automóviles nuevos </t>
  </si>
  <si>
    <t xml:space="preserve">Compensación por resarcimiento por disminución del impuesto sobre automóviles nuevos </t>
  </si>
  <si>
    <t>Fondo de fiscalización y recaudación</t>
  </si>
  <si>
    <t xml:space="preserve">Fondo de Impuesto Especial sobre producción y servicios a la gasolinas y diesel </t>
  </si>
  <si>
    <t xml:space="preserve">0.136% de la recaudación federal participable </t>
  </si>
  <si>
    <t xml:space="preserve">Aportaciones </t>
  </si>
  <si>
    <t xml:space="preserve">Fondo de aportaciones para el fortalecimiento municipal </t>
  </si>
  <si>
    <t xml:space="preserve">Fondo de aportaciones para la infraestructura social municipal </t>
  </si>
  <si>
    <t xml:space="preserve">Convenios Federales y Estatales (Descentralización y Reasignación de Recursos) </t>
  </si>
  <si>
    <t xml:space="preserve">Fondo concursable para tratamiento de aguas residuales </t>
  </si>
  <si>
    <t xml:space="preserve">Apoyo estatal para acciones en materia de agua potable </t>
  </si>
  <si>
    <t xml:space="preserve">Convenio otorgamiento de subsidios </t>
  </si>
  <si>
    <t xml:space="preserve">Programa HABITAT </t>
  </si>
  <si>
    <t xml:space="preserve">Programa rescate de espacios públicos </t>
  </si>
  <si>
    <t xml:space="preserve">Fondo de Aportaciones para el Fortalecimiento de Entidades Federativas (FAFEF) </t>
  </si>
  <si>
    <t>Programa FORTASEG</t>
  </si>
  <si>
    <t xml:space="preserve">Programa de empleo temporal </t>
  </si>
  <si>
    <t xml:space="preserve">Programa extraordinario Gobierno del Estado - DIF </t>
  </si>
  <si>
    <t xml:space="preserve">Programa FOPAM </t>
  </si>
  <si>
    <t xml:space="preserve">Apoyo extraordinario para el Instituto del Deporte </t>
  </si>
  <si>
    <t xml:space="preserve">Programa regional APAZU </t>
  </si>
  <si>
    <t xml:space="preserve">Programa FAIMUN </t>
  </si>
  <si>
    <t xml:space="preserve">Programa Piso Firme </t>
  </si>
  <si>
    <t xml:space="preserve">Programa Desarrollo Zonas Prioritarias </t>
  </si>
  <si>
    <t xml:space="preserve">Estatal Directo </t>
  </si>
  <si>
    <t xml:space="preserve">Programa para la Infraestructura Deportiva (PIDED) </t>
  </si>
  <si>
    <t xml:space="preserve">Vivienda Progresiva </t>
  </si>
  <si>
    <t xml:space="preserve">Techo Digno </t>
  </si>
  <si>
    <t xml:space="preserve">Recursos del Fondo de Pavimentación y Espacios Públicos (FOPEDEP) </t>
  </si>
  <si>
    <t>Programas Regionales</t>
  </si>
  <si>
    <t xml:space="preserve">Consejo Nacional para la Cultura y las Artes (CONACULTA) </t>
  </si>
  <si>
    <t>Participación ISR Art. 3-B Ley de Coordinación Fiscal</t>
  </si>
  <si>
    <t xml:space="preserve">Fondo Nacional de Desarrollo Municipal (FONADEM) </t>
  </si>
  <si>
    <t xml:space="preserve">Fondo de Desastres Naturales (FONDEN) </t>
  </si>
  <si>
    <t xml:space="preserve">Programa Apartado Urbano (APAUR) </t>
  </si>
  <si>
    <r>
      <t>Transferencias, Asignaciones, Subsidios y Otras Ayudas</t>
    </r>
    <r>
      <rPr>
        <sz val="11"/>
        <color theme="1"/>
        <rFont val="Arial"/>
        <family val="2"/>
      </rPr>
      <t xml:space="preserve"> </t>
    </r>
  </si>
  <si>
    <t xml:space="preserve">Subsidios y Subvenciones </t>
  </si>
  <si>
    <t xml:space="preserve">Fideicomiso para coadyuvar al desarrollo de las entidades federativas y municipios </t>
  </si>
  <si>
    <t xml:space="preserve">1.- FIDEM ejercicio </t>
  </si>
  <si>
    <t xml:space="preserve">2.- FIDEM ejercicios anteriores </t>
  </si>
  <si>
    <t xml:space="preserve">3.- Rendimientos financieros FIDEM </t>
  </si>
  <si>
    <t xml:space="preserve">FIDEM ejercicio </t>
  </si>
  <si>
    <t xml:space="preserve">Ayudas Sociales </t>
  </si>
  <si>
    <t xml:space="preserve">Ayudas sociales diversas </t>
  </si>
  <si>
    <r>
      <t>TOTAL PRESUPUESTO</t>
    </r>
    <r>
      <rPr>
        <sz val="11"/>
        <color theme="1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</si>
</sst>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;[Red]\-&quot;$&quot;#,##0"/>
    <numFmt numFmtId="8" formatCode="&quot;$&quot;#,##0.00;[Red]\-&quot;$&quot;#,##0.00"/>
    <numFmt numFmtId="43" formatCode="_-* #,##0.00_-;\-* #,##0.00_-;_-* &quot;-&quot;??_-;_-@_-"/>
    <numFmt numFmtId="164" formatCode="#,##0;[Red]#,##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 Black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1"/>
      <name val="Helvetica"/>
      <family val="2"/>
    </font>
    <font>
      <sz val="10"/>
      <name val="Helvetica"/>
      <family val="2"/>
    </font>
    <font>
      <b/>
      <sz val="1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0" fontId="3" fillId="0" borderId="0" xfId="0" applyFont="1" applyAlignment="1">
      <alignment horizontal="center"/>
    </xf>
    <xf numFmtId="3" fontId="4" fillId="0" borderId="0" xfId="1" applyNumberFormat="1" applyFont="1" applyAlignment="1">
      <alignment vertical="center"/>
    </xf>
    <xf numFmtId="0" fontId="5" fillId="0" borderId="0" xfId="0" applyFont="1"/>
    <xf numFmtId="0" fontId="0" fillId="0" borderId="0" xfId="0" applyAlignment="1"/>
    <xf numFmtId="3" fontId="6" fillId="0" borderId="1" xfId="1" applyNumberFormat="1" applyFont="1" applyBorder="1" applyAlignment="1">
      <alignment vertical="center"/>
    </xf>
    <xf numFmtId="0" fontId="5" fillId="0" borderId="0" xfId="0" applyFont="1" applyAlignme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3" fontId="6" fillId="0" borderId="4" xfId="1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3" fontId="6" fillId="0" borderId="7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6" fontId="9" fillId="0" borderId="5" xfId="0" applyNumberFormat="1" applyFont="1" applyBorder="1" applyAlignment="1">
      <alignment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5" xfId="0" applyFont="1" applyBorder="1" applyAlignment="1">
      <alignment vertical="top" wrapText="1"/>
    </xf>
    <xf numFmtId="3" fontId="9" fillId="0" borderId="5" xfId="0" applyNumberFormat="1" applyFont="1" applyBorder="1" applyAlignment="1">
      <alignment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vertical="top" wrapText="1"/>
    </xf>
    <xf numFmtId="3" fontId="8" fillId="0" borderId="5" xfId="0" applyNumberFormat="1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3" fontId="10" fillId="0" borderId="5" xfId="0" applyNumberFormat="1" applyFont="1" applyBorder="1" applyAlignment="1">
      <alignment vertical="top" wrapText="1"/>
    </xf>
    <xf numFmtId="3" fontId="11" fillId="0" borderId="5" xfId="0" applyNumberFormat="1" applyFont="1" applyBorder="1" applyAlignment="1">
      <alignment vertical="top" wrapText="1"/>
    </xf>
    <xf numFmtId="0" fontId="8" fillId="0" borderId="5" xfId="0" applyFont="1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1" fontId="10" fillId="0" borderId="5" xfId="0" applyNumberFormat="1" applyFont="1" applyBorder="1" applyAlignment="1">
      <alignment vertical="top" wrapText="1"/>
    </xf>
    <xf numFmtId="0" fontId="8" fillId="0" borderId="5" xfId="0" applyFont="1" applyBorder="1" applyAlignment="1">
      <alignment horizontal="left" vertical="top" wrapText="1"/>
    </xf>
    <xf numFmtId="0" fontId="12" fillId="0" borderId="5" xfId="0" applyFont="1" applyFill="1" applyBorder="1" applyAlignment="1">
      <alignment horizontal="left" vertical="top" wrapText="1"/>
    </xf>
    <xf numFmtId="0" fontId="13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164" fontId="8" fillId="0" borderId="5" xfId="0" applyNumberFormat="1" applyFont="1" applyBorder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3" fontId="7" fillId="0" borderId="5" xfId="0" applyNumberFormat="1" applyFont="1" applyBorder="1" applyAlignment="1">
      <alignment vertical="top" wrapText="1"/>
    </xf>
    <xf numFmtId="3" fontId="14" fillId="0" borderId="5" xfId="0" applyNumberFormat="1" applyFont="1" applyBorder="1" applyAlignment="1">
      <alignment vertical="top" wrapText="1"/>
    </xf>
    <xf numFmtId="0" fontId="10" fillId="0" borderId="10" xfId="0" applyFont="1" applyBorder="1" applyAlignment="1">
      <alignment horizontal="center" vertical="top" wrapText="1"/>
    </xf>
    <xf numFmtId="0" fontId="7" fillId="0" borderId="10" xfId="0" applyFont="1" applyBorder="1" applyAlignment="1">
      <alignment vertical="top" wrapText="1"/>
    </xf>
    <xf numFmtId="8" fontId="9" fillId="0" borderId="5" xfId="0" applyNumberFormat="1" applyFont="1" applyBorder="1" applyAlignment="1">
      <alignment vertical="top" wrapText="1"/>
    </xf>
    <xf numFmtId="3" fontId="15" fillId="0" borderId="0" xfId="0" applyNumberFormat="1" applyFont="1"/>
    <xf numFmtId="0" fontId="15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1"/>
  <sheetViews>
    <sheetView tabSelected="1" workbookViewId="0">
      <selection activeCell="D271" sqref="D271"/>
    </sheetView>
  </sheetViews>
  <sheetFormatPr baseColWidth="10" defaultRowHeight="15" x14ac:dyDescent="0.25"/>
  <cols>
    <col min="1" max="1" width="6.5703125" bestFit="1" customWidth="1"/>
    <col min="2" max="2" width="54.140625" customWidth="1"/>
    <col min="3" max="3" width="15.28515625" style="6" bestFit="1" customWidth="1"/>
    <col min="4" max="5" width="18.140625" style="2" bestFit="1" customWidth="1"/>
    <col min="6" max="6" width="18.5703125" style="2" bestFit="1" customWidth="1"/>
    <col min="7" max="7" width="18.7109375" style="2" bestFit="1" customWidth="1"/>
    <col min="8" max="15" width="18.7109375" style="51" bestFit="1" customWidth="1"/>
  </cols>
  <sheetData>
    <row r="1" spans="1:15" x14ac:dyDescent="0.25">
      <c r="A1" s="1"/>
      <c r="B1" s="1"/>
      <c r="C1" s="1"/>
      <c r="D1"/>
      <c r="E1"/>
      <c r="F1"/>
      <c r="G1"/>
      <c r="H1"/>
      <c r="I1"/>
      <c r="J1"/>
      <c r="K1"/>
      <c r="L1" s="2"/>
      <c r="M1" s="2"/>
      <c r="N1" s="2"/>
      <c r="O1" s="2"/>
    </row>
    <row r="2" spans="1:15" ht="15.75" x14ac:dyDescent="0.3">
      <c r="A2" s="3" t="s">
        <v>0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25">
      <c r="A3" s="5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15.75" thickBot="1" x14ac:dyDescent="0.3">
      <c r="A4" s="8"/>
      <c r="B4" s="8" t="s">
        <v>1</v>
      </c>
      <c r="D4"/>
      <c r="E4"/>
      <c r="F4"/>
      <c r="G4"/>
      <c r="H4"/>
      <c r="I4"/>
      <c r="J4"/>
      <c r="K4"/>
      <c r="L4" s="2"/>
      <c r="M4" s="2"/>
      <c r="N4" s="2"/>
      <c r="O4" s="2"/>
    </row>
    <row r="5" spans="1:15" x14ac:dyDescent="0.25">
      <c r="A5" s="9" t="s">
        <v>2</v>
      </c>
      <c r="B5" s="9" t="s">
        <v>3</v>
      </c>
      <c r="C5" s="10" t="s">
        <v>4</v>
      </c>
      <c r="D5" s="11" t="s">
        <v>5</v>
      </c>
      <c r="E5" s="11" t="s">
        <v>6</v>
      </c>
      <c r="F5" s="11" t="s">
        <v>7</v>
      </c>
      <c r="G5" s="11" t="s">
        <v>8</v>
      </c>
      <c r="H5" s="11" t="s">
        <v>9</v>
      </c>
      <c r="I5" s="11" t="s">
        <v>10</v>
      </c>
      <c r="J5" s="11" t="s">
        <v>11</v>
      </c>
      <c r="K5" s="11" t="s">
        <v>12</v>
      </c>
      <c r="L5" s="11" t="s">
        <v>13</v>
      </c>
      <c r="M5" s="11" t="s">
        <v>14</v>
      </c>
      <c r="N5" s="11" t="s">
        <v>15</v>
      </c>
      <c r="O5" s="11" t="s">
        <v>16</v>
      </c>
    </row>
    <row r="6" spans="1:15" ht="15.75" thickBot="1" x14ac:dyDescent="0.3">
      <c r="A6" s="12"/>
      <c r="B6" s="12"/>
      <c r="C6" s="13" t="s">
        <v>17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15.75" x14ac:dyDescent="0.25">
      <c r="A7" s="15">
        <v>1000</v>
      </c>
      <c r="B7" s="16" t="s">
        <v>18</v>
      </c>
      <c r="C7" s="17">
        <f>C8+C11+C18+C35</f>
        <v>148147560</v>
      </c>
      <c r="D7" s="17">
        <f t="shared" ref="D7:O7" si="0">D8+D11+D18+D35</f>
        <v>32348476</v>
      </c>
      <c r="E7" s="17">
        <f t="shared" si="0"/>
        <v>17971025</v>
      </c>
      <c r="F7" s="17">
        <f t="shared" si="0"/>
        <v>33803199</v>
      </c>
      <c r="G7" s="17">
        <f t="shared" si="0"/>
        <v>7029021</v>
      </c>
      <c r="H7" s="17">
        <f t="shared" si="0"/>
        <v>6526739</v>
      </c>
      <c r="I7" s="17">
        <f t="shared" si="0"/>
        <v>7491182</v>
      </c>
      <c r="J7" s="17">
        <f t="shared" si="0"/>
        <v>8130393</v>
      </c>
      <c r="K7" s="17">
        <f t="shared" si="0"/>
        <v>8504371</v>
      </c>
      <c r="L7" s="17">
        <f t="shared" si="0"/>
        <v>4639118</v>
      </c>
      <c r="M7" s="17">
        <f t="shared" si="0"/>
        <v>5662084</v>
      </c>
      <c r="N7" s="17">
        <f t="shared" si="0"/>
        <v>8216152</v>
      </c>
      <c r="O7" s="17">
        <f t="shared" si="0"/>
        <v>7825800</v>
      </c>
    </row>
    <row r="8" spans="1:15" ht="15.75" x14ac:dyDescent="0.25">
      <c r="A8" s="18">
        <v>1100</v>
      </c>
      <c r="B8" s="19" t="s">
        <v>19</v>
      </c>
      <c r="C8" s="20">
        <f>SUM(C9:C10)</f>
        <v>3220587</v>
      </c>
      <c r="D8" s="20">
        <f t="shared" ref="D8:O8" si="1">SUM(D9:D10)</f>
        <v>406833</v>
      </c>
      <c r="E8" s="20">
        <f t="shared" si="1"/>
        <v>18198</v>
      </c>
      <c r="F8" s="20">
        <f t="shared" si="1"/>
        <v>259538</v>
      </c>
      <c r="G8" s="20">
        <f t="shared" si="1"/>
        <v>768106</v>
      </c>
      <c r="H8" s="20">
        <f t="shared" si="1"/>
        <v>25354</v>
      </c>
      <c r="I8" s="20">
        <f t="shared" si="1"/>
        <v>34489</v>
      </c>
      <c r="J8" s="20">
        <f t="shared" si="1"/>
        <v>760808</v>
      </c>
      <c r="K8" s="20">
        <f t="shared" si="1"/>
        <v>85588</v>
      </c>
      <c r="L8" s="20">
        <f t="shared" si="1"/>
        <v>16138</v>
      </c>
      <c r="M8" s="20">
        <f t="shared" si="1"/>
        <v>771625</v>
      </c>
      <c r="N8" s="20">
        <f t="shared" si="1"/>
        <v>59788</v>
      </c>
      <c r="O8" s="20">
        <f t="shared" si="1"/>
        <v>14122</v>
      </c>
    </row>
    <row r="9" spans="1:15" x14ac:dyDescent="0.25">
      <c r="A9" s="21">
        <v>1102</v>
      </c>
      <c r="B9" s="22" t="s">
        <v>20</v>
      </c>
      <c r="C9" s="23">
        <v>3220575</v>
      </c>
      <c r="D9" s="23">
        <v>406832</v>
      </c>
      <c r="E9" s="23">
        <v>18197</v>
      </c>
      <c r="F9" s="23">
        <v>259537</v>
      </c>
      <c r="G9" s="23">
        <v>768105</v>
      </c>
      <c r="H9" s="23">
        <v>25353</v>
      </c>
      <c r="I9" s="23">
        <v>34488</v>
      </c>
      <c r="J9" s="23">
        <v>760807</v>
      </c>
      <c r="K9" s="23">
        <v>85587</v>
      </c>
      <c r="L9" s="23">
        <v>16137</v>
      </c>
      <c r="M9" s="23">
        <v>771624</v>
      </c>
      <c r="N9" s="23">
        <v>59787</v>
      </c>
      <c r="O9" s="23">
        <v>14121</v>
      </c>
    </row>
    <row r="10" spans="1:15" x14ac:dyDescent="0.25">
      <c r="A10" s="21">
        <v>1103</v>
      </c>
      <c r="B10" s="22" t="s">
        <v>21</v>
      </c>
      <c r="C10" s="22">
        <v>12</v>
      </c>
      <c r="D10" s="23">
        <v>1</v>
      </c>
      <c r="E10" s="23">
        <v>1</v>
      </c>
      <c r="F10" s="23">
        <v>1</v>
      </c>
      <c r="G10" s="23">
        <v>1</v>
      </c>
      <c r="H10" s="23">
        <v>1</v>
      </c>
      <c r="I10" s="23">
        <v>1</v>
      </c>
      <c r="J10" s="23">
        <v>1</v>
      </c>
      <c r="K10" s="23">
        <v>1</v>
      </c>
      <c r="L10" s="23">
        <v>1</v>
      </c>
      <c r="M10" s="23">
        <v>1</v>
      </c>
      <c r="N10" s="23">
        <v>1</v>
      </c>
      <c r="O10" s="23">
        <v>1</v>
      </c>
    </row>
    <row r="11" spans="1:15" ht="15.75" x14ac:dyDescent="0.25">
      <c r="A11" s="18">
        <v>1200</v>
      </c>
      <c r="B11" s="19" t="s">
        <v>22</v>
      </c>
      <c r="C11" s="20">
        <f t="shared" ref="C11:O11" si="2">C12+C15+C16+C17</f>
        <v>132151012</v>
      </c>
      <c r="D11" s="20">
        <f t="shared" si="2"/>
        <v>31024357</v>
      </c>
      <c r="E11" s="20">
        <f t="shared" si="2"/>
        <v>16761545</v>
      </c>
      <c r="F11" s="20">
        <f t="shared" si="2"/>
        <v>31885905</v>
      </c>
      <c r="G11" s="20">
        <f t="shared" si="2"/>
        <v>5431914</v>
      </c>
      <c r="H11" s="20">
        <f t="shared" si="2"/>
        <v>5354662</v>
      </c>
      <c r="I11" s="20">
        <f t="shared" si="2"/>
        <v>6469701</v>
      </c>
      <c r="J11" s="20">
        <f t="shared" si="2"/>
        <v>6184718</v>
      </c>
      <c r="K11" s="20">
        <f t="shared" si="2"/>
        <v>7335272</v>
      </c>
      <c r="L11" s="20">
        <f t="shared" si="2"/>
        <v>3783207</v>
      </c>
      <c r="M11" s="20">
        <f t="shared" si="2"/>
        <v>4140938</v>
      </c>
      <c r="N11" s="20">
        <f t="shared" si="2"/>
        <v>6729195</v>
      </c>
      <c r="O11" s="20">
        <f t="shared" si="2"/>
        <v>7049598</v>
      </c>
    </row>
    <row r="12" spans="1:15" x14ac:dyDescent="0.25">
      <c r="A12" s="21">
        <v>1201</v>
      </c>
      <c r="B12" s="22" t="s">
        <v>23</v>
      </c>
      <c r="C12" s="23">
        <f t="shared" ref="C12" si="3">SUM(C13:C14)</f>
        <v>92500000</v>
      </c>
      <c r="D12" s="23">
        <f t="shared" ref="D12:O12" si="4">SUM(D13:D14)</f>
        <v>28377027</v>
      </c>
      <c r="E12" s="23">
        <f t="shared" si="4"/>
        <v>11807330</v>
      </c>
      <c r="F12" s="23">
        <f t="shared" si="4"/>
        <v>27444997</v>
      </c>
      <c r="G12" s="23">
        <f t="shared" si="4"/>
        <v>3616291</v>
      </c>
      <c r="H12" s="23">
        <f t="shared" si="4"/>
        <v>2823067</v>
      </c>
      <c r="I12" s="23">
        <f t="shared" si="4"/>
        <v>2999695</v>
      </c>
      <c r="J12" s="23">
        <f t="shared" si="4"/>
        <v>2420570</v>
      </c>
      <c r="K12" s="23">
        <f t="shared" si="4"/>
        <v>2629359</v>
      </c>
      <c r="L12" s="23">
        <f t="shared" si="4"/>
        <v>1582847</v>
      </c>
      <c r="M12" s="23">
        <f t="shared" si="4"/>
        <v>1669818</v>
      </c>
      <c r="N12" s="23">
        <f t="shared" si="4"/>
        <v>3735969</v>
      </c>
      <c r="O12" s="23">
        <f t="shared" si="4"/>
        <v>3393030</v>
      </c>
    </row>
    <row r="13" spans="1:15" x14ac:dyDescent="0.25">
      <c r="A13" s="21" t="s">
        <v>24</v>
      </c>
      <c r="B13" s="22" t="s">
        <v>25</v>
      </c>
      <c r="C13" s="23">
        <v>61000000</v>
      </c>
      <c r="D13" s="23">
        <v>25848417</v>
      </c>
      <c r="E13" s="23">
        <v>10155193</v>
      </c>
      <c r="F13" s="23">
        <v>11818487</v>
      </c>
      <c r="G13" s="23">
        <v>2448209</v>
      </c>
      <c r="H13" s="23">
        <v>1386846</v>
      </c>
      <c r="I13" s="23">
        <v>1508430</v>
      </c>
      <c r="J13" s="23">
        <v>1149204</v>
      </c>
      <c r="K13" s="23">
        <v>1679421</v>
      </c>
      <c r="L13" s="23">
        <v>678239</v>
      </c>
      <c r="M13" s="23">
        <v>891609</v>
      </c>
      <c r="N13" s="23">
        <v>1239394</v>
      </c>
      <c r="O13" s="23">
        <v>2196551</v>
      </c>
    </row>
    <row r="14" spans="1:15" x14ac:dyDescent="0.25">
      <c r="A14" s="21" t="s">
        <v>24</v>
      </c>
      <c r="B14" s="22" t="s">
        <v>26</v>
      </c>
      <c r="C14" s="23">
        <v>31500000</v>
      </c>
      <c r="D14" s="23">
        <v>2528610</v>
      </c>
      <c r="E14" s="23">
        <v>1652137</v>
      </c>
      <c r="F14" s="23">
        <v>15626510</v>
      </c>
      <c r="G14" s="23">
        <v>1168082</v>
      </c>
      <c r="H14" s="23">
        <v>1436221</v>
      </c>
      <c r="I14" s="23">
        <v>1491265</v>
      </c>
      <c r="J14" s="23">
        <v>1271366</v>
      </c>
      <c r="K14" s="23">
        <v>949938</v>
      </c>
      <c r="L14" s="23">
        <v>904608</v>
      </c>
      <c r="M14" s="23">
        <v>778209</v>
      </c>
      <c r="N14" s="23">
        <v>2496575</v>
      </c>
      <c r="O14" s="23">
        <v>1196479</v>
      </c>
    </row>
    <row r="15" spans="1:15" x14ac:dyDescent="0.25">
      <c r="A15" s="21">
        <v>1202</v>
      </c>
      <c r="B15" s="22" t="s">
        <v>27</v>
      </c>
      <c r="C15" s="23">
        <v>34600000</v>
      </c>
      <c r="D15" s="23">
        <v>2633108</v>
      </c>
      <c r="E15" s="23">
        <v>4950638</v>
      </c>
      <c r="F15" s="23">
        <v>4082463</v>
      </c>
      <c r="G15" s="23">
        <v>1807286</v>
      </c>
      <c r="H15" s="23">
        <v>2527684</v>
      </c>
      <c r="I15" s="23">
        <v>2957113</v>
      </c>
      <c r="J15" s="23">
        <v>2316135</v>
      </c>
      <c r="K15" s="23">
        <v>2378900</v>
      </c>
      <c r="L15" s="23">
        <v>2154664</v>
      </c>
      <c r="M15" s="23">
        <v>2168692</v>
      </c>
      <c r="N15" s="23">
        <v>2984033</v>
      </c>
      <c r="O15" s="23">
        <v>3639284</v>
      </c>
    </row>
    <row r="16" spans="1:15" x14ac:dyDescent="0.25">
      <c r="A16" s="21">
        <v>1203</v>
      </c>
      <c r="B16" s="22" t="s">
        <v>28</v>
      </c>
      <c r="C16" s="23">
        <v>12</v>
      </c>
      <c r="D16" s="23">
        <v>1</v>
      </c>
      <c r="E16" s="23">
        <v>1</v>
      </c>
      <c r="F16" s="23">
        <v>1</v>
      </c>
      <c r="G16" s="23">
        <v>1</v>
      </c>
      <c r="H16" s="23">
        <v>1</v>
      </c>
      <c r="I16" s="23">
        <v>1</v>
      </c>
      <c r="J16" s="23">
        <v>1</v>
      </c>
      <c r="K16" s="23">
        <v>1</v>
      </c>
      <c r="L16" s="23">
        <v>1</v>
      </c>
      <c r="M16" s="23">
        <v>1</v>
      </c>
      <c r="N16" s="23">
        <v>1</v>
      </c>
      <c r="O16" s="23">
        <v>1</v>
      </c>
    </row>
    <row r="17" spans="1:15" x14ac:dyDescent="0.25">
      <c r="A17" s="21">
        <v>1204</v>
      </c>
      <c r="B17" s="22" t="s">
        <v>29</v>
      </c>
      <c r="C17" s="23">
        <v>5051000</v>
      </c>
      <c r="D17" s="23">
        <v>14221</v>
      </c>
      <c r="E17" s="23">
        <v>3576</v>
      </c>
      <c r="F17" s="23">
        <v>358444</v>
      </c>
      <c r="G17" s="23">
        <v>8336</v>
      </c>
      <c r="H17" s="23">
        <v>3910</v>
      </c>
      <c r="I17" s="23">
        <v>512892</v>
      </c>
      <c r="J17" s="23">
        <v>1448012</v>
      </c>
      <c r="K17" s="23">
        <v>2327012</v>
      </c>
      <c r="L17" s="23">
        <v>45695</v>
      </c>
      <c r="M17" s="23">
        <v>302427</v>
      </c>
      <c r="N17" s="23">
        <v>9192</v>
      </c>
      <c r="O17" s="23">
        <v>17283</v>
      </c>
    </row>
    <row r="18" spans="1:15" ht="15.75" x14ac:dyDescent="0.25">
      <c r="A18" s="18">
        <v>1700</v>
      </c>
      <c r="B18" s="19" t="s">
        <v>30</v>
      </c>
      <c r="C18" s="20">
        <f>+C19+C23+C27+C31</f>
        <v>5689108</v>
      </c>
      <c r="D18" s="20">
        <f t="shared" ref="D18:O18" si="5">+D19+D23+D27+D31</f>
        <v>499871</v>
      </c>
      <c r="E18" s="20">
        <f t="shared" si="5"/>
        <v>350569</v>
      </c>
      <c r="F18" s="20">
        <f t="shared" si="5"/>
        <v>837011</v>
      </c>
      <c r="G18" s="20">
        <f t="shared" si="5"/>
        <v>341522</v>
      </c>
      <c r="H18" s="20">
        <f t="shared" si="5"/>
        <v>486886</v>
      </c>
      <c r="I18" s="20">
        <f t="shared" si="5"/>
        <v>343883</v>
      </c>
      <c r="J18" s="20">
        <f t="shared" si="5"/>
        <v>424613</v>
      </c>
      <c r="K18" s="20">
        <f t="shared" si="5"/>
        <v>504570</v>
      </c>
      <c r="L18" s="20">
        <f t="shared" si="5"/>
        <v>460232</v>
      </c>
      <c r="M18" s="20">
        <f t="shared" si="5"/>
        <v>259218</v>
      </c>
      <c r="N18" s="20">
        <f t="shared" si="5"/>
        <v>703057</v>
      </c>
      <c r="O18" s="20">
        <f t="shared" si="5"/>
        <v>477676</v>
      </c>
    </row>
    <row r="19" spans="1:15" x14ac:dyDescent="0.25">
      <c r="A19" s="21">
        <v>1701</v>
      </c>
      <c r="B19" s="22" t="s">
        <v>31</v>
      </c>
      <c r="C19" s="23">
        <f t="shared" ref="C19" si="6">SUM(C20:C22)</f>
        <v>1289012</v>
      </c>
      <c r="D19" s="23">
        <f t="shared" ref="D19:O19" si="7">SUM(D20:D22)</f>
        <v>66491</v>
      </c>
      <c r="E19" s="23">
        <f t="shared" si="7"/>
        <v>60785</v>
      </c>
      <c r="F19" s="23">
        <f t="shared" si="7"/>
        <v>100852</v>
      </c>
      <c r="G19" s="23">
        <f t="shared" si="7"/>
        <v>87608</v>
      </c>
      <c r="H19" s="23">
        <f t="shared" si="7"/>
        <v>189547</v>
      </c>
      <c r="I19" s="23">
        <f t="shared" si="7"/>
        <v>94353</v>
      </c>
      <c r="J19" s="23">
        <f t="shared" si="7"/>
        <v>149625</v>
      </c>
      <c r="K19" s="23">
        <f t="shared" si="7"/>
        <v>216224</v>
      </c>
      <c r="L19" s="23">
        <f t="shared" si="7"/>
        <v>232118</v>
      </c>
      <c r="M19" s="23">
        <f t="shared" si="7"/>
        <v>85325</v>
      </c>
      <c r="N19" s="23">
        <f t="shared" si="7"/>
        <v>1936</v>
      </c>
      <c r="O19" s="23">
        <f t="shared" si="7"/>
        <v>4148</v>
      </c>
    </row>
    <row r="20" spans="1:15" x14ac:dyDescent="0.25">
      <c r="A20" s="21" t="s">
        <v>24</v>
      </c>
      <c r="B20" s="22" t="s">
        <v>32</v>
      </c>
      <c r="C20" s="22">
        <v>12</v>
      </c>
      <c r="D20" s="23">
        <v>1</v>
      </c>
      <c r="E20" s="23">
        <v>1</v>
      </c>
      <c r="F20" s="23">
        <v>1</v>
      </c>
      <c r="G20" s="23">
        <v>1</v>
      </c>
      <c r="H20" s="23">
        <v>1</v>
      </c>
      <c r="I20" s="23">
        <v>1</v>
      </c>
      <c r="J20" s="23">
        <v>1</v>
      </c>
      <c r="K20" s="23">
        <v>1</v>
      </c>
      <c r="L20" s="23">
        <v>1</v>
      </c>
      <c r="M20" s="23">
        <v>1</v>
      </c>
      <c r="N20" s="23">
        <v>1</v>
      </c>
      <c r="O20" s="23">
        <v>1</v>
      </c>
    </row>
    <row r="21" spans="1:15" x14ac:dyDescent="0.25">
      <c r="A21" s="21" t="s">
        <v>24</v>
      </c>
      <c r="B21" s="22" t="s">
        <v>33</v>
      </c>
      <c r="C21" s="23">
        <v>1219000</v>
      </c>
      <c r="D21" s="23">
        <v>66440</v>
      </c>
      <c r="E21" s="23">
        <v>59784</v>
      </c>
      <c r="F21" s="23">
        <v>95418</v>
      </c>
      <c r="G21" s="23">
        <v>72538</v>
      </c>
      <c r="H21" s="23">
        <v>186445</v>
      </c>
      <c r="I21" s="23">
        <v>83833</v>
      </c>
      <c r="J21" s="23">
        <v>137287</v>
      </c>
      <c r="K21" s="23">
        <v>204342</v>
      </c>
      <c r="L21" s="23">
        <v>226824</v>
      </c>
      <c r="M21" s="23">
        <v>80012</v>
      </c>
      <c r="N21" s="23">
        <v>1931</v>
      </c>
      <c r="O21" s="23">
        <v>4146</v>
      </c>
    </row>
    <row r="22" spans="1:15" x14ac:dyDescent="0.25">
      <c r="A22" s="21" t="s">
        <v>24</v>
      </c>
      <c r="B22" s="22" t="s">
        <v>34</v>
      </c>
      <c r="C22" s="23">
        <v>70000</v>
      </c>
      <c r="D22" s="23">
        <v>50</v>
      </c>
      <c r="E22" s="23">
        <v>1000</v>
      </c>
      <c r="F22" s="23">
        <v>5433</v>
      </c>
      <c r="G22" s="23">
        <v>15069</v>
      </c>
      <c r="H22" s="23">
        <v>3101</v>
      </c>
      <c r="I22" s="23">
        <v>10519</v>
      </c>
      <c r="J22" s="23">
        <v>12337</v>
      </c>
      <c r="K22" s="23">
        <v>11881</v>
      </c>
      <c r="L22" s="23">
        <v>5293</v>
      </c>
      <c r="M22" s="23">
        <v>5312</v>
      </c>
      <c r="N22" s="23">
        <v>4</v>
      </c>
      <c r="O22" s="23">
        <v>1</v>
      </c>
    </row>
    <row r="23" spans="1:15" x14ac:dyDescent="0.25">
      <c r="A23" s="21">
        <v>1702</v>
      </c>
      <c r="B23" s="22" t="s">
        <v>35</v>
      </c>
      <c r="C23" s="22">
        <f t="shared" ref="C23:O23" si="8">SUM(C24:C26)</f>
        <v>36</v>
      </c>
      <c r="D23" s="22">
        <f t="shared" si="8"/>
        <v>3</v>
      </c>
      <c r="E23" s="22">
        <f t="shared" si="8"/>
        <v>3</v>
      </c>
      <c r="F23" s="22">
        <f t="shared" si="8"/>
        <v>3</v>
      </c>
      <c r="G23" s="22">
        <f t="shared" si="8"/>
        <v>3</v>
      </c>
      <c r="H23" s="22">
        <f t="shared" si="8"/>
        <v>3</v>
      </c>
      <c r="I23" s="22">
        <f t="shared" si="8"/>
        <v>3</v>
      </c>
      <c r="J23" s="22">
        <f t="shared" si="8"/>
        <v>3</v>
      </c>
      <c r="K23" s="22">
        <f t="shared" si="8"/>
        <v>3</v>
      </c>
      <c r="L23" s="22">
        <f t="shared" si="8"/>
        <v>3</v>
      </c>
      <c r="M23" s="22">
        <f t="shared" si="8"/>
        <v>3</v>
      </c>
      <c r="N23" s="22">
        <f t="shared" si="8"/>
        <v>3</v>
      </c>
      <c r="O23" s="22">
        <f t="shared" si="8"/>
        <v>3</v>
      </c>
    </row>
    <row r="24" spans="1:15" x14ac:dyDescent="0.25">
      <c r="A24" s="21" t="s">
        <v>24</v>
      </c>
      <c r="B24" s="22" t="s">
        <v>32</v>
      </c>
      <c r="C24" s="22">
        <v>12</v>
      </c>
      <c r="D24" s="23">
        <v>1</v>
      </c>
      <c r="E24" s="23">
        <v>1</v>
      </c>
      <c r="F24" s="23">
        <v>1</v>
      </c>
      <c r="G24" s="23">
        <v>1</v>
      </c>
      <c r="H24" s="23">
        <v>1</v>
      </c>
      <c r="I24" s="23">
        <v>1</v>
      </c>
      <c r="J24" s="23">
        <v>1</v>
      </c>
      <c r="K24" s="23">
        <v>1</v>
      </c>
      <c r="L24" s="23">
        <v>1</v>
      </c>
      <c r="M24" s="23">
        <v>1</v>
      </c>
      <c r="N24" s="23">
        <v>1</v>
      </c>
      <c r="O24" s="23">
        <v>1</v>
      </c>
    </row>
    <row r="25" spans="1:15" x14ac:dyDescent="0.25">
      <c r="A25" s="21" t="s">
        <v>24</v>
      </c>
      <c r="B25" s="22" t="s">
        <v>33</v>
      </c>
      <c r="C25" s="22">
        <v>12</v>
      </c>
      <c r="D25" s="23">
        <v>1</v>
      </c>
      <c r="E25" s="23">
        <v>1</v>
      </c>
      <c r="F25" s="23">
        <v>1</v>
      </c>
      <c r="G25" s="23">
        <v>1</v>
      </c>
      <c r="H25" s="23">
        <v>1</v>
      </c>
      <c r="I25" s="23">
        <v>1</v>
      </c>
      <c r="J25" s="23">
        <v>1</v>
      </c>
      <c r="K25" s="23">
        <v>1</v>
      </c>
      <c r="L25" s="23">
        <v>1</v>
      </c>
      <c r="M25" s="23">
        <v>1</v>
      </c>
      <c r="N25" s="23">
        <v>1</v>
      </c>
      <c r="O25" s="23">
        <v>1</v>
      </c>
    </row>
    <row r="26" spans="1:15" x14ac:dyDescent="0.25">
      <c r="A26" s="21" t="s">
        <v>24</v>
      </c>
      <c r="B26" s="22" t="s">
        <v>36</v>
      </c>
      <c r="C26" s="22">
        <v>12</v>
      </c>
      <c r="D26" s="23">
        <v>1</v>
      </c>
      <c r="E26" s="23">
        <v>1</v>
      </c>
      <c r="F26" s="23">
        <v>1</v>
      </c>
      <c r="G26" s="23">
        <v>1</v>
      </c>
      <c r="H26" s="23">
        <v>1</v>
      </c>
      <c r="I26" s="23">
        <v>1</v>
      </c>
      <c r="J26" s="23">
        <v>1</v>
      </c>
      <c r="K26" s="23">
        <v>1</v>
      </c>
      <c r="L26" s="23">
        <v>1</v>
      </c>
      <c r="M26" s="23">
        <v>1</v>
      </c>
      <c r="N26" s="23">
        <v>1</v>
      </c>
      <c r="O26" s="23">
        <v>1</v>
      </c>
    </row>
    <row r="27" spans="1:15" x14ac:dyDescent="0.25">
      <c r="A27" s="21">
        <v>1703</v>
      </c>
      <c r="B27" s="22" t="s">
        <v>37</v>
      </c>
      <c r="C27" s="22">
        <f t="shared" ref="C27:O27" si="9">SUM(C28:C30)</f>
        <v>36</v>
      </c>
      <c r="D27" s="22">
        <f t="shared" si="9"/>
        <v>3</v>
      </c>
      <c r="E27" s="22">
        <f t="shared" si="9"/>
        <v>3</v>
      </c>
      <c r="F27" s="22">
        <f t="shared" si="9"/>
        <v>3</v>
      </c>
      <c r="G27" s="22">
        <f t="shared" si="9"/>
        <v>3</v>
      </c>
      <c r="H27" s="22">
        <f t="shared" si="9"/>
        <v>3</v>
      </c>
      <c r="I27" s="22">
        <f t="shared" si="9"/>
        <v>3</v>
      </c>
      <c r="J27" s="22">
        <f t="shared" si="9"/>
        <v>3</v>
      </c>
      <c r="K27" s="22">
        <f t="shared" si="9"/>
        <v>3</v>
      </c>
      <c r="L27" s="22">
        <f t="shared" si="9"/>
        <v>3</v>
      </c>
      <c r="M27" s="22">
        <f t="shared" si="9"/>
        <v>3</v>
      </c>
      <c r="N27" s="22">
        <f t="shared" si="9"/>
        <v>3</v>
      </c>
      <c r="O27" s="22">
        <f t="shared" si="9"/>
        <v>3</v>
      </c>
    </row>
    <row r="28" spans="1:15" x14ac:dyDescent="0.25">
      <c r="A28" s="21" t="s">
        <v>24</v>
      </c>
      <c r="B28" s="22" t="s">
        <v>32</v>
      </c>
      <c r="C28" s="22">
        <v>12</v>
      </c>
      <c r="D28" s="23">
        <v>1</v>
      </c>
      <c r="E28" s="23">
        <v>1</v>
      </c>
      <c r="F28" s="23">
        <v>1</v>
      </c>
      <c r="G28" s="23">
        <v>1</v>
      </c>
      <c r="H28" s="23">
        <v>1</v>
      </c>
      <c r="I28" s="23">
        <v>1</v>
      </c>
      <c r="J28" s="23">
        <v>1</v>
      </c>
      <c r="K28" s="23">
        <v>1</v>
      </c>
      <c r="L28" s="23">
        <v>1</v>
      </c>
      <c r="M28" s="23">
        <v>1</v>
      </c>
      <c r="N28" s="23">
        <v>1</v>
      </c>
      <c r="O28" s="23">
        <v>1</v>
      </c>
    </row>
    <row r="29" spans="1:15" x14ac:dyDescent="0.25">
      <c r="A29" s="21" t="s">
        <v>24</v>
      </c>
      <c r="B29" s="22" t="s">
        <v>33</v>
      </c>
      <c r="C29" s="22">
        <v>12</v>
      </c>
      <c r="D29" s="23">
        <v>1</v>
      </c>
      <c r="E29" s="23">
        <v>1</v>
      </c>
      <c r="F29" s="23">
        <v>1</v>
      </c>
      <c r="G29" s="23">
        <v>1</v>
      </c>
      <c r="H29" s="23">
        <v>1</v>
      </c>
      <c r="I29" s="23">
        <v>1</v>
      </c>
      <c r="J29" s="23">
        <v>1</v>
      </c>
      <c r="K29" s="23">
        <v>1</v>
      </c>
      <c r="L29" s="23">
        <v>1</v>
      </c>
      <c r="M29" s="23">
        <v>1</v>
      </c>
      <c r="N29" s="23">
        <v>1</v>
      </c>
      <c r="O29" s="23">
        <v>1</v>
      </c>
    </row>
    <row r="30" spans="1:15" x14ac:dyDescent="0.25">
      <c r="A30" s="21" t="s">
        <v>24</v>
      </c>
      <c r="B30" s="22" t="s">
        <v>38</v>
      </c>
      <c r="C30" s="22">
        <v>12</v>
      </c>
      <c r="D30" s="23">
        <v>1</v>
      </c>
      <c r="E30" s="23">
        <v>1</v>
      </c>
      <c r="F30" s="23">
        <v>1</v>
      </c>
      <c r="G30" s="23">
        <v>1</v>
      </c>
      <c r="H30" s="23">
        <v>1</v>
      </c>
      <c r="I30" s="23">
        <v>1</v>
      </c>
      <c r="J30" s="23">
        <v>1</v>
      </c>
      <c r="K30" s="23">
        <v>1</v>
      </c>
      <c r="L30" s="23">
        <v>1</v>
      </c>
      <c r="M30" s="23">
        <v>1</v>
      </c>
      <c r="N30" s="23">
        <v>1</v>
      </c>
      <c r="O30" s="23">
        <v>1</v>
      </c>
    </row>
    <row r="31" spans="1:15" x14ac:dyDescent="0.25">
      <c r="A31" s="21">
        <v>1704</v>
      </c>
      <c r="B31" s="22" t="s">
        <v>39</v>
      </c>
      <c r="C31" s="23">
        <f t="shared" ref="C31:O31" si="10">SUM(C32:C34)</f>
        <v>4400024</v>
      </c>
      <c r="D31" s="23">
        <f t="shared" si="10"/>
        <v>433374</v>
      </c>
      <c r="E31" s="23">
        <f t="shared" si="10"/>
        <v>289778</v>
      </c>
      <c r="F31" s="23">
        <f t="shared" si="10"/>
        <v>736153</v>
      </c>
      <c r="G31" s="23">
        <f t="shared" si="10"/>
        <v>253908</v>
      </c>
      <c r="H31" s="23">
        <f t="shared" si="10"/>
        <v>297333</v>
      </c>
      <c r="I31" s="23">
        <f t="shared" si="10"/>
        <v>249524</v>
      </c>
      <c r="J31" s="23">
        <f t="shared" si="10"/>
        <v>274982</v>
      </c>
      <c r="K31" s="23">
        <f t="shared" si="10"/>
        <v>288340</v>
      </c>
      <c r="L31" s="23">
        <f t="shared" si="10"/>
        <v>228108</v>
      </c>
      <c r="M31" s="23">
        <f t="shared" si="10"/>
        <v>173887</v>
      </c>
      <c r="N31" s="23">
        <f t="shared" si="10"/>
        <v>701115</v>
      </c>
      <c r="O31" s="23">
        <f t="shared" si="10"/>
        <v>473522</v>
      </c>
    </row>
    <row r="32" spans="1:15" x14ac:dyDescent="0.25">
      <c r="A32" s="21" t="s">
        <v>24</v>
      </c>
      <c r="B32" s="22" t="s">
        <v>32</v>
      </c>
      <c r="C32" s="22">
        <v>12</v>
      </c>
      <c r="D32" s="23">
        <v>1</v>
      </c>
      <c r="E32" s="23">
        <v>1</v>
      </c>
      <c r="F32" s="23">
        <v>1</v>
      </c>
      <c r="G32" s="23">
        <v>1</v>
      </c>
      <c r="H32" s="23">
        <v>1</v>
      </c>
      <c r="I32" s="23">
        <v>1</v>
      </c>
      <c r="J32" s="23">
        <v>1</v>
      </c>
      <c r="K32" s="23">
        <v>1</v>
      </c>
      <c r="L32" s="23">
        <v>1</v>
      </c>
      <c r="M32" s="23">
        <v>1</v>
      </c>
      <c r="N32" s="23">
        <v>1</v>
      </c>
      <c r="O32" s="23">
        <v>1</v>
      </c>
    </row>
    <row r="33" spans="1:15" x14ac:dyDescent="0.25">
      <c r="A33" s="21" t="s">
        <v>24</v>
      </c>
      <c r="B33" s="22" t="s">
        <v>33</v>
      </c>
      <c r="C33" s="23">
        <v>4400000</v>
      </c>
      <c r="D33" s="23">
        <v>433372</v>
      </c>
      <c r="E33" s="23">
        <v>289776</v>
      </c>
      <c r="F33" s="23">
        <v>736151</v>
      </c>
      <c r="G33" s="23">
        <v>253906</v>
      </c>
      <c r="H33" s="23">
        <v>297331</v>
      </c>
      <c r="I33" s="23">
        <v>249522</v>
      </c>
      <c r="J33" s="23">
        <v>274980</v>
      </c>
      <c r="K33" s="23">
        <v>288338</v>
      </c>
      <c r="L33" s="23">
        <v>228106</v>
      </c>
      <c r="M33" s="23">
        <v>173885</v>
      </c>
      <c r="N33" s="23">
        <v>701113</v>
      </c>
      <c r="O33" s="23">
        <v>473520</v>
      </c>
    </row>
    <row r="34" spans="1:15" x14ac:dyDescent="0.25">
      <c r="A34" s="21" t="s">
        <v>24</v>
      </c>
      <c r="B34" s="22" t="s">
        <v>40</v>
      </c>
      <c r="C34" s="22">
        <v>12</v>
      </c>
      <c r="D34" s="23">
        <v>1</v>
      </c>
      <c r="E34" s="23">
        <v>1</v>
      </c>
      <c r="F34" s="23">
        <v>1</v>
      </c>
      <c r="G34" s="23">
        <v>1</v>
      </c>
      <c r="H34" s="23">
        <v>1</v>
      </c>
      <c r="I34" s="23">
        <v>1</v>
      </c>
      <c r="J34" s="23">
        <v>1</v>
      </c>
      <c r="K34" s="23">
        <v>1</v>
      </c>
      <c r="L34" s="23">
        <v>1</v>
      </c>
      <c r="M34" s="23">
        <v>1</v>
      </c>
      <c r="N34" s="23">
        <v>1</v>
      </c>
      <c r="O34" s="23">
        <v>1</v>
      </c>
    </row>
    <row r="35" spans="1:15" ht="15.75" x14ac:dyDescent="0.25">
      <c r="A35" s="18">
        <v>1800</v>
      </c>
      <c r="B35" s="19" t="s">
        <v>41</v>
      </c>
      <c r="C35" s="20">
        <f>C36</f>
        <v>7086853</v>
      </c>
      <c r="D35" s="20">
        <f t="shared" ref="D35:O35" si="11">D36</f>
        <v>417415</v>
      </c>
      <c r="E35" s="20">
        <f t="shared" si="11"/>
        <v>840713</v>
      </c>
      <c r="F35" s="20">
        <f t="shared" si="11"/>
        <v>820745</v>
      </c>
      <c r="G35" s="20">
        <f t="shared" si="11"/>
        <v>487479</v>
      </c>
      <c r="H35" s="20">
        <f t="shared" si="11"/>
        <v>659837</v>
      </c>
      <c r="I35" s="20">
        <f t="shared" si="11"/>
        <v>643109</v>
      </c>
      <c r="J35" s="20">
        <f t="shared" si="11"/>
        <v>760254</v>
      </c>
      <c r="K35" s="20">
        <f t="shared" si="11"/>
        <v>578941</v>
      </c>
      <c r="L35" s="20">
        <f t="shared" si="11"/>
        <v>379541</v>
      </c>
      <c r="M35" s="20">
        <f t="shared" si="11"/>
        <v>490303</v>
      </c>
      <c r="N35" s="20">
        <f t="shared" si="11"/>
        <v>724112</v>
      </c>
      <c r="O35" s="20">
        <f t="shared" si="11"/>
        <v>284404</v>
      </c>
    </row>
    <row r="36" spans="1:15" x14ac:dyDescent="0.25">
      <c r="A36" s="21">
        <v>1801</v>
      </c>
      <c r="B36" s="22" t="s">
        <v>42</v>
      </c>
      <c r="C36" s="23">
        <f t="shared" ref="C36:O36" si="12">SUM(C37:C42)</f>
        <v>7086853</v>
      </c>
      <c r="D36" s="23">
        <f t="shared" si="12"/>
        <v>417415</v>
      </c>
      <c r="E36" s="23">
        <f t="shared" si="12"/>
        <v>840713</v>
      </c>
      <c r="F36" s="23">
        <f t="shared" si="12"/>
        <v>820745</v>
      </c>
      <c r="G36" s="23">
        <f t="shared" si="12"/>
        <v>487479</v>
      </c>
      <c r="H36" s="23">
        <f t="shared" si="12"/>
        <v>659837</v>
      </c>
      <c r="I36" s="23">
        <f t="shared" si="12"/>
        <v>643109</v>
      </c>
      <c r="J36" s="23">
        <f t="shared" si="12"/>
        <v>760254</v>
      </c>
      <c r="K36" s="23">
        <f t="shared" si="12"/>
        <v>578941</v>
      </c>
      <c r="L36" s="23">
        <f t="shared" si="12"/>
        <v>379541</v>
      </c>
      <c r="M36" s="23">
        <f t="shared" si="12"/>
        <v>490303</v>
      </c>
      <c r="N36" s="23">
        <f t="shared" si="12"/>
        <v>724112</v>
      </c>
      <c r="O36" s="23">
        <f t="shared" si="12"/>
        <v>284404</v>
      </c>
    </row>
    <row r="37" spans="1:15" x14ac:dyDescent="0.25">
      <c r="A37" s="21" t="s">
        <v>24</v>
      </c>
      <c r="B37" s="22" t="s">
        <v>43</v>
      </c>
      <c r="C37" s="23">
        <v>1417371</v>
      </c>
      <c r="D37" s="23">
        <v>83530</v>
      </c>
      <c r="E37" s="23">
        <v>168146</v>
      </c>
      <c r="F37" s="23">
        <v>164156</v>
      </c>
      <c r="G37" s="23">
        <v>97504</v>
      </c>
      <c r="H37" s="23">
        <v>131864</v>
      </c>
      <c r="I37" s="23">
        <v>128627</v>
      </c>
      <c r="J37" s="23">
        <v>152052</v>
      </c>
      <c r="K37" s="23">
        <v>115788</v>
      </c>
      <c r="L37" s="23">
        <v>75915</v>
      </c>
      <c r="M37" s="23">
        <v>98072</v>
      </c>
      <c r="N37" s="23">
        <v>144835</v>
      </c>
      <c r="O37" s="23">
        <v>56882</v>
      </c>
    </row>
    <row r="38" spans="1:15" x14ac:dyDescent="0.25">
      <c r="A38" s="21" t="s">
        <v>24</v>
      </c>
      <c r="B38" s="22" t="s">
        <v>44</v>
      </c>
      <c r="C38" s="23">
        <v>1417371</v>
      </c>
      <c r="D38" s="23">
        <v>83530</v>
      </c>
      <c r="E38" s="23">
        <v>168146</v>
      </c>
      <c r="F38" s="23">
        <v>164156</v>
      </c>
      <c r="G38" s="23">
        <v>97504</v>
      </c>
      <c r="H38" s="23">
        <v>131864</v>
      </c>
      <c r="I38" s="23">
        <v>128627</v>
      </c>
      <c r="J38" s="23">
        <v>152052</v>
      </c>
      <c r="K38" s="23">
        <v>115788</v>
      </c>
      <c r="L38" s="23">
        <v>75915</v>
      </c>
      <c r="M38" s="23">
        <v>98072</v>
      </c>
      <c r="N38" s="23">
        <v>144835</v>
      </c>
      <c r="O38" s="23">
        <v>56882</v>
      </c>
    </row>
    <row r="39" spans="1:15" x14ac:dyDescent="0.25">
      <c r="A39" s="21" t="s">
        <v>24</v>
      </c>
      <c r="B39" s="22" t="s">
        <v>45</v>
      </c>
      <c r="C39" s="23">
        <v>2126056</v>
      </c>
      <c r="D39" s="23">
        <v>124619</v>
      </c>
      <c r="E39" s="23">
        <v>252220</v>
      </c>
      <c r="F39" s="23">
        <v>246235</v>
      </c>
      <c r="G39" s="23">
        <v>146254</v>
      </c>
      <c r="H39" s="23">
        <v>198364</v>
      </c>
      <c r="I39" s="23">
        <v>192952</v>
      </c>
      <c r="J39" s="23">
        <v>228105</v>
      </c>
      <c r="K39" s="23">
        <v>173701</v>
      </c>
      <c r="L39" s="23">
        <v>113870</v>
      </c>
      <c r="M39" s="23">
        <v>147108</v>
      </c>
      <c r="N39" s="23">
        <v>217263</v>
      </c>
      <c r="O39" s="23">
        <v>85365</v>
      </c>
    </row>
    <row r="40" spans="1:15" x14ac:dyDescent="0.25">
      <c r="A40" s="21" t="s">
        <v>24</v>
      </c>
      <c r="B40" s="22" t="s">
        <v>46</v>
      </c>
      <c r="C40" s="23">
        <v>708685</v>
      </c>
      <c r="D40" s="23">
        <v>41912</v>
      </c>
      <c r="E40" s="23">
        <v>84067</v>
      </c>
      <c r="F40" s="23">
        <v>82066</v>
      </c>
      <c r="G40" s="23">
        <v>48739</v>
      </c>
      <c r="H40" s="23">
        <v>65915</v>
      </c>
      <c r="I40" s="23">
        <v>64301</v>
      </c>
      <c r="J40" s="23">
        <v>76015</v>
      </c>
      <c r="K40" s="23">
        <v>57888</v>
      </c>
      <c r="L40" s="23">
        <v>37947</v>
      </c>
      <c r="M40" s="23">
        <v>49017</v>
      </c>
      <c r="N40" s="23">
        <v>72393</v>
      </c>
      <c r="O40" s="23">
        <v>28425</v>
      </c>
    </row>
    <row r="41" spans="1:15" x14ac:dyDescent="0.25">
      <c r="A41" s="21" t="s">
        <v>24</v>
      </c>
      <c r="B41" s="22" t="s">
        <v>47</v>
      </c>
      <c r="C41" s="23">
        <v>708685</v>
      </c>
      <c r="D41" s="23">
        <v>41912</v>
      </c>
      <c r="E41" s="23">
        <v>84067</v>
      </c>
      <c r="F41" s="23">
        <v>82066</v>
      </c>
      <c r="G41" s="23">
        <v>48739</v>
      </c>
      <c r="H41" s="23">
        <v>65915</v>
      </c>
      <c r="I41" s="23">
        <v>64301</v>
      </c>
      <c r="J41" s="23">
        <v>76015</v>
      </c>
      <c r="K41" s="23">
        <v>57888</v>
      </c>
      <c r="L41" s="23">
        <v>37947</v>
      </c>
      <c r="M41" s="23">
        <v>49017</v>
      </c>
      <c r="N41" s="23">
        <v>72393</v>
      </c>
      <c r="O41" s="23">
        <v>28425</v>
      </c>
    </row>
    <row r="42" spans="1:15" x14ac:dyDescent="0.25">
      <c r="A42" s="21" t="s">
        <v>24</v>
      </c>
      <c r="B42" s="22" t="s">
        <v>48</v>
      </c>
      <c r="C42" s="23">
        <v>708685</v>
      </c>
      <c r="D42" s="23">
        <v>41912</v>
      </c>
      <c r="E42" s="23">
        <v>84067</v>
      </c>
      <c r="F42" s="23">
        <v>82066</v>
      </c>
      <c r="G42" s="23">
        <v>48739</v>
      </c>
      <c r="H42" s="23">
        <v>65915</v>
      </c>
      <c r="I42" s="23">
        <v>64301</v>
      </c>
      <c r="J42" s="23">
        <v>76015</v>
      </c>
      <c r="K42" s="23">
        <v>57888</v>
      </c>
      <c r="L42" s="23">
        <v>37947</v>
      </c>
      <c r="M42" s="23">
        <v>49017</v>
      </c>
      <c r="N42" s="23">
        <v>72393</v>
      </c>
      <c r="O42" s="23">
        <v>28425</v>
      </c>
    </row>
    <row r="43" spans="1:15" ht="15.75" x14ac:dyDescent="0.25">
      <c r="A43" s="15">
        <v>3000</v>
      </c>
      <c r="B43" s="16" t="s">
        <v>49</v>
      </c>
      <c r="C43" s="17">
        <f>C44</f>
        <v>60</v>
      </c>
      <c r="D43" s="17">
        <f t="shared" ref="D43:O43" si="13">D44</f>
        <v>5</v>
      </c>
      <c r="E43" s="17">
        <f t="shared" si="13"/>
        <v>5</v>
      </c>
      <c r="F43" s="17">
        <f t="shared" si="13"/>
        <v>5</v>
      </c>
      <c r="G43" s="17">
        <f t="shared" si="13"/>
        <v>5</v>
      </c>
      <c r="H43" s="17">
        <f t="shared" si="13"/>
        <v>5</v>
      </c>
      <c r="I43" s="17">
        <f t="shared" si="13"/>
        <v>5</v>
      </c>
      <c r="J43" s="17">
        <f t="shared" si="13"/>
        <v>5</v>
      </c>
      <c r="K43" s="17">
        <f t="shared" si="13"/>
        <v>5</v>
      </c>
      <c r="L43" s="17">
        <f t="shared" si="13"/>
        <v>5</v>
      </c>
      <c r="M43" s="17">
        <f t="shared" si="13"/>
        <v>5</v>
      </c>
      <c r="N43" s="17">
        <f t="shared" si="13"/>
        <v>5</v>
      </c>
      <c r="O43" s="17">
        <f t="shared" si="13"/>
        <v>5</v>
      </c>
    </row>
    <row r="44" spans="1:15" ht="15.75" x14ac:dyDescent="0.25">
      <c r="A44" s="18">
        <v>3100</v>
      </c>
      <c r="B44" s="19" t="s">
        <v>50</v>
      </c>
      <c r="C44" s="24">
        <f t="shared" ref="C44:O44" si="14">SUM(C45:C49)</f>
        <v>60</v>
      </c>
      <c r="D44" s="24">
        <f t="shared" si="14"/>
        <v>5</v>
      </c>
      <c r="E44" s="24">
        <f t="shared" si="14"/>
        <v>5</v>
      </c>
      <c r="F44" s="24">
        <f t="shared" si="14"/>
        <v>5</v>
      </c>
      <c r="G44" s="24">
        <f t="shared" si="14"/>
        <v>5</v>
      </c>
      <c r="H44" s="24">
        <f t="shared" si="14"/>
        <v>5</v>
      </c>
      <c r="I44" s="24">
        <f t="shared" si="14"/>
        <v>5</v>
      </c>
      <c r="J44" s="24">
        <f t="shared" si="14"/>
        <v>5</v>
      </c>
      <c r="K44" s="24">
        <f t="shared" si="14"/>
        <v>5</v>
      </c>
      <c r="L44" s="24">
        <f t="shared" si="14"/>
        <v>5</v>
      </c>
      <c r="M44" s="24">
        <f t="shared" si="14"/>
        <v>5</v>
      </c>
      <c r="N44" s="24">
        <f t="shared" si="14"/>
        <v>5</v>
      </c>
      <c r="O44" s="24">
        <f t="shared" si="14"/>
        <v>5</v>
      </c>
    </row>
    <row r="45" spans="1:15" x14ac:dyDescent="0.25">
      <c r="A45" s="21">
        <v>3101</v>
      </c>
      <c r="B45" s="22" t="s">
        <v>51</v>
      </c>
      <c r="C45" s="22">
        <v>12</v>
      </c>
      <c r="D45" s="23">
        <v>1</v>
      </c>
      <c r="E45" s="23">
        <v>1</v>
      </c>
      <c r="F45" s="23">
        <v>1</v>
      </c>
      <c r="G45" s="23">
        <v>1</v>
      </c>
      <c r="H45" s="23">
        <v>1</v>
      </c>
      <c r="I45" s="23">
        <v>1</v>
      </c>
      <c r="J45" s="23">
        <v>1</v>
      </c>
      <c r="K45" s="23">
        <v>1</v>
      </c>
      <c r="L45" s="23">
        <v>1</v>
      </c>
      <c r="M45" s="23">
        <v>1</v>
      </c>
      <c r="N45" s="23">
        <v>1</v>
      </c>
      <c r="O45" s="23">
        <v>1</v>
      </c>
    </row>
    <row r="46" spans="1:15" x14ac:dyDescent="0.25">
      <c r="A46" s="21">
        <v>3102</v>
      </c>
      <c r="B46" s="22" t="s">
        <v>52</v>
      </c>
      <c r="C46" s="22">
        <v>12</v>
      </c>
      <c r="D46" s="23">
        <v>1</v>
      </c>
      <c r="E46" s="23">
        <v>1</v>
      </c>
      <c r="F46" s="23">
        <v>1</v>
      </c>
      <c r="G46" s="23">
        <v>1</v>
      </c>
      <c r="H46" s="23">
        <v>1</v>
      </c>
      <c r="I46" s="23">
        <v>1</v>
      </c>
      <c r="J46" s="23">
        <v>1</v>
      </c>
      <c r="K46" s="23">
        <v>1</v>
      </c>
      <c r="L46" s="23">
        <v>1</v>
      </c>
      <c r="M46" s="23">
        <v>1</v>
      </c>
      <c r="N46" s="23">
        <v>1</v>
      </c>
      <c r="O46" s="23">
        <v>1</v>
      </c>
    </row>
    <row r="47" spans="1:15" x14ac:dyDescent="0.25">
      <c r="A47" s="21">
        <v>3103</v>
      </c>
      <c r="B47" s="22" t="s">
        <v>53</v>
      </c>
      <c r="C47" s="22">
        <v>12</v>
      </c>
      <c r="D47" s="23">
        <v>1</v>
      </c>
      <c r="E47" s="23">
        <v>1</v>
      </c>
      <c r="F47" s="23">
        <v>1</v>
      </c>
      <c r="G47" s="23">
        <v>1</v>
      </c>
      <c r="H47" s="23">
        <v>1</v>
      </c>
      <c r="I47" s="23">
        <v>1</v>
      </c>
      <c r="J47" s="23">
        <v>1</v>
      </c>
      <c r="K47" s="23">
        <v>1</v>
      </c>
      <c r="L47" s="23">
        <v>1</v>
      </c>
      <c r="M47" s="23">
        <v>1</v>
      </c>
      <c r="N47" s="23">
        <v>1</v>
      </c>
      <c r="O47" s="23">
        <v>1</v>
      </c>
    </row>
    <row r="48" spans="1:15" x14ac:dyDescent="0.25">
      <c r="A48" s="21">
        <v>3107</v>
      </c>
      <c r="B48" s="22" t="s">
        <v>54</v>
      </c>
      <c r="C48" s="22">
        <v>12</v>
      </c>
      <c r="D48" s="23">
        <v>1</v>
      </c>
      <c r="E48" s="23">
        <v>1</v>
      </c>
      <c r="F48" s="23">
        <v>1</v>
      </c>
      <c r="G48" s="23">
        <v>1</v>
      </c>
      <c r="H48" s="23">
        <v>1</v>
      </c>
      <c r="I48" s="23">
        <v>1</v>
      </c>
      <c r="J48" s="23">
        <v>1</v>
      </c>
      <c r="K48" s="23">
        <v>1</v>
      </c>
      <c r="L48" s="23">
        <v>1</v>
      </c>
      <c r="M48" s="23">
        <v>1</v>
      </c>
      <c r="N48" s="23">
        <v>1</v>
      </c>
      <c r="O48" s="23">
        <v>1</v>
      </c>
    </row>
    <row r="49" spans="1:15" x14ac:dyDescent="0.25">
      <c r="A49" s="21">
        <v>3109</v>
      </c>
      <c r="B49" s="22" t="s">
        <v>55</v>
      </c>
      <c r="C49" s="22">
        <v>12</v>
      </c>
      <c r="D49" s="23">
        <v>1</v>
      </c>
      <c r="E49" s="23">
        <v>1</v>
      </c>
      <c r="F49" s="23">
        <v>1</v>
      </c>
      <c r="G49" s="23">
        <v>1</v>
      </c>
      <c r="H49" s="23">
        <v>1</v>
      </c>
      <c r="I49" s="23">
        <v>1</v>
      </c>
      <c r="J49" s="23">
        <v>1</v>
      </c>
      <c r="K49" s="23">
        <v>1</v>
      </c>
      <c r="L49" s="23">
        <v>1</v>
      </c>
      <c r="M49" s="23">
        <v>1</v>
      </c>
      <c r="N49" s="23">
        <v>1</v>
      </c>
      <c r="O49" s="23">
        <v>1</v>
      </c>
    </row>
    <row r="50" spans="1:15" ht="15.75" x14ac:dyDescent="0.25">
      <c r="A50" s="15">
        <v>4000</v>
      </c>
      <c r="B50" s="16" t="s">
        <v>56</v>
      </c>
      <c r="C50" s="17">
        <f>C51+C54+C149</f>
        <v>32326000</v>
      </c>
      <c r="D50" s="17">
        <f t="shared" ref="D50:O50" si="15">D51+D54+D149</f>
        <v>2563379</v>
      </c>
      <c r="E50" s="17">
        <f t="shared" si="15"/>
        <v>3111071</v>
      </c>
      <c r="F50" s="17">
        <f t="shared" si="15"/>
        <v>3487258</v>
      </c>
      <c r="G50" s="17">
        <f t="shared" si="15"/>
        <v>2698057</v>
      </c>
      <c r="H50" s="17">
        <f t="shared" si="15"/>
        <v>2754323</v>
      </c>
      <c r="I50" s="17">
        <f t="shared" si="15"/>
        <v>2770731</v>
      </c>
      <c r="J50" s="17">
        <f t="shared" si="15"/>
        <v>3057416</v>
      </c>
      <c r="K50" s="17">
        <f t="shared" si="15"/>
        <v>2644233</v>
      </c>
      <c r="L50" s="17">
        <f t="shared" si="15"/>
        <v>2257957</v>
      </c>
      <c r="M50" s="17">
        <f t="shared" si="15"/>
        <v>2278903</v>
      </c>
      <c r="N50" s="17">
        <f t="shared" si="15"/>
        <v>2955543</v>
      </c>
      <c r="O50" s="17">
        <f t="shared" si="15"/>
        <v>1747129</v>
      </c>
    </row>
    <row r="51" spans="1:15" ht="15.75" x14ac:dyDescent="0.25">
      <c r="A51" s="18">
        <v>4100</v>
      </c>
      <c r="B51" s="19" t="s">
        <v>57</v>
      </c>
      <c r="C51" s="24">
        <f t="shared" ref="C51" si="16">SUM(C52:C53)</f>
        <v>24</v>
      </c>
      <c r="D51" s="24">
        <f t="shared" ref="D51:O51" si="17">SUM(D52:D53)</f>
        <v>2</v>
      </c>
      <c r="E51" s="24">
        <f t="shared" si="17"/>
        <v>2</v>
      </c>
      <c r="F51" s="24">
        <f t="shared" si="17"/>
        <v>2</v>
      </c>
      <c r="G51" s="24">
        <f t="shared" si="17"/>
        <v>2</v>
      </c>
      <c r="H51" s="24">
        <f t="shared" si="17"/>
        <v>2</v>
      </c>
      <c r="I51" s="24">
        <f t="shared" si="17"/>
        <v>2</v>
      </c>
      <c r="J51" s="24">
        <f t="shared" si="17"/>
        <v>2</v>
      </c>
      <c r="K51" s="24">
        <f t="shared" si="17"/>
        <v>2</v>
      </c>
      <c r="L51" s="24">
        <f t="shared" si="17"/>
        <v>2</v>
      </c>
      <c r="M51" s="24">
        <f t="shared" si="17"/>
        <v>2</v>
      </c>
      <c r="N51" s="24">
        <f t="shared" si="17"/>
        <v>2</v>
      </c>
      <c r="O51" s="24">
        <f t="shared" si="17"/>
        <v>2</v>
      </c>
    </row>
    <row r="52" spans="1:15" x14ac:dyDescent="0.25">
      <c r="A52" s="21">
        <v>4101</v>
      </c>
      <c r="B52" s="22" t="s">
        <v>58</v>
      </c>
      <c r="C52" s="22">
        <v>12</v>
      </c>
      <c r="D52" s="23">
        <v>1</v>
      </c>
      <c r="E52" s="23">
        <v>1</v>
      </c>
      <c r="F52" s="23">
        <v>1</v>
      </c>
      <c r="G52" s="23">
        <v>1</v>
      </c>
      <c r="H52" s="23">
        <v>1</v>
      </c>
      <c r="I52" s="23">
        <v>1</v>
      </c>
      <c r="J52" s="23">
        <v>1</v>
      </c>
      <c r="K52" s="23">
        <v>1</v>
      </c>
      <c r="L52" s="23">
        <v>1</v>
      </c>
      <c r="M52" s="23">
        <v>1</v>
      </c>
      <c r="N52" s="23">
        <v>1</v>
      </c>
      <c r="O52" s="23">
        <v>1</v>
      </c>
    </row>
    <row r="53" spans="1:15" x14ac:dyDescent="0.25">
      <c r="A53" s="21">
        <v>4102</v>
      </c>
      <c r="B53" s="22" t="s">
        <v>59</v>
      </c>
      <c r="C53" s="22">
        <v>12</v>
      </c>
      <c r="D53" s="23">
        <v>1</v>
      </c>
      <c r="E53" s="23">
        <v>1</v>
      </c>
      <c r="F53" s="23">
        <v>1</v>
      </c>
      <c r="G53" s="23">
        <v>1</v>
      </c>
      <c r="H53" s="23">
        <v>1</v>
      </c>
      <c r="I53" s="23">
        <v>1</v>
      </c>
      <c r="J53" s="23">
        <v>1</v>
      </c>
      <c r="K53" s="23">
        <v>1</v>
      </c>
      <c r="L53" s="23">
        <v>1</v>
      </c>
      <c r="M53" s="23">
        <v>1</v>
      </c>
      <c r="N53" s="23">
        <v>1</v>
      </c>
      <c r="O53" s="23">
        <v>1</v>
      </c>
    </row>
    <row r="54" spans="1:15" ht="15.75" x14ac:dyDescent="0.25">
      <c r="A54" s="18">
        <v>4300</v>
      </c>
      <c r="B54" s="19" t="s">
        <v>60</v>
      </c>
      <c r="C54" s="20">
        <f>+C55+C56+C60+C64+C66+C68+C76+C91+C95+C104+C120+C130+C131+C132+C136</f>
        <v>32306133</v>
      </c>
      <c r="D54" s="20">
        <f t="shared" ref="D54:O54" si="18">+D55+D56+D60+D64+D66+D68+D76+D91+D95+D104+D120+D130+D131+D132+D136</f>
        <v>2563208</v>
      </c>
      <c r="E54" s="20">
        <f t="shared" si="18"/>
        <v>3109663</v>
      </c>
      <c r="F54" s="20">
        <f t="shared" si="18"/>
        <v>3477354</v>
      </c>
      <c r="G54" s="20">
        <f t="shared" si="18"/>
        <v>2698014</v>
      </c>
      <c r="H54" s="20">
        <f t="shared" si="18"/>
        <v>2754235</v>
      </c>
      <c r="I54" s="20">
        <f t="shared" si="18"/>
        <v>2769927</v>
      </c>
      <c r="J54" s="20">
        <f t="shared" si="18"/>
        <v>3054051</v>
      </c>
      <c r="K54" s="20">
        <f t="shared" si="18"/>
        <v>2643589</v>
      </c>
      <c r="L54" s="20">
        <f t="shared" si="18"/>
        <v>2257750</v>
      </c>
      <c r="M54" s="20">
        <f t="shared" si="18"/>
        <v>2277077</v>
      </c>
      <c r="N54" s="20">
        <f t="shared" si="18"/>
        <v>2954668</v>
      </c>
      <c r="O54" s="20">
        <f t="shared" si="18"/>
        <v>1746597</v>
      </c>
    </row>
    <row r="55" spans="1:15" x14ac:dyDescent="0.25">
      <c r="A55" s="21">
        <v>4301</v>
      </c>
      <c r="B55" s="22" t="s">
        <v>61</v>
      </c>
      <c r="C55" s="23">
        <v>16892117</v>
      </c>
      <c r="D55" s="23">
        <v>1635393</v>
      </c>
      <c r="E55" s="23">
        <v>1280106</v>
      </c>
      <c r="F55" s="23">
        <v>1592070</v>
      </c>
      <c r="G55" s="23">
        <v>1642148</v>
      </c>
      <c r="H55" s="23">
        <v>1271759</v>
      </c>
      <c r="I55" s="23">
        <v>1385521</v>
      </c>
      <c r="J55" s="23">
        <v>1496909</v>
      </c>
      <c r="K55" s="23">
        <v>1372738</v>
      </c>
      <c r="L55" s="23">
        <v>1300831</v>
      </c>
      <c r="M55" s="23">
        <v>1223313</v>
      </c>
      <c r="N55" s="23">
        <v>1564777</v>
      </c>
      <c r="O55" s="23">
        <v>1126552</v>
      </c>
    </row>
    <row r="56" spans="1:15" x14ac:dyDescent="0.25">
      <c r="A56" s="21">
        <v>4303</v>
      </c>
      <c r="B56" s="22" t="s">
        <v>62</v>
      </c>
      <c r="C56" s="23">
        <f t="shared" ref="C56" si="19">SUM(C57:C59)</f>
        <v>476624</v>
      </c>
      <c r="D56" s="23">
        <f t="shared" ref="D56:O56" si="20">SUM(D57:D59)</f>
        <v>68742</v>
      </c>
      <c r="E56" s="23">
        <f t="shared" si="20"/>
        <v>51646</v>
      </c>
      <c r="F56" s="23">
        <f t="shared" si="20"/>
        <v>39525</v>
      </c>
      <c r="G56" s="23">
        <f t="shared" si="20"/>
        <v>45017</v>
      </c>
      <c r="H56" s="23">
        <f t="shared" si="20"/>
        <v>45087</v>
      </c>
      <c r="I56" s="23">
        <f t="shared" si="20"/>
        <v>7318</v>
      </c>
      <c r="J56" s="23">
        <f t="shared" si="20"/>
        <v>78339</v>
      </c>
      <c r="K56" s="23">
        <f t="shared" si="20"/>
        <v>42148</v>
      </c>
      <c r="L56" s="23">
        <f t="shared" si="20"/>
        <v>35515</v>
      </c>
      <c r="M56" s="23">
        <f t="shared" si="20"/>
        <v>32428</v>
      </c>
      <c r="N56" s="23">
        <f t="shared" si="20"/>
        <v>28271</v>
      </c>
      <c r="O56" s="23">
        <f t="shared" si="20"/>
        <v>2588</v>
      </c>
    </row>
    <row r="57" spans="1:15" x14ac:dyDescent="0.25">
      <c r="A57" s="21" t="s">
        <v>24</v>
      </c>
      <c r="B57" s="22" t="s">
        <v>63</v>
      </c>
      <c r="C57" s="25">
        <v>476600</v>
      </c>
      <c r="D57" s="23">
        <v>68740</v>
      </c>
      <c r="E57" s="23">
        <v>51644</v>
      </c>
      <c r="F57" s="23">
        <v>39523</v>
      </c>
      <c r="G57" s="23">
        <v>45015</v>
      </c>
      <c r="H57" s="23">
        <v>45085</v>
      </c>
      <c r="I57" s="23">
        <v>7316</v>
      </c>
      <c r="J57" s="23">
        <v>78337</v>
      </c>
      <c r="K57" s="23">
        <v>42146</v>
      </c>
      <c r="L57" s="23">
        <v>35513</v>
      </c>
      <c r="M57" s="23">
        <v>32426</v>
      </c>
      <c r="N57" s="23">
        <v>28269</v>
      </c>
      <c r="O57" s="23">
        <v>2586</v>
      </c>
    </row>
    <row r="58" spans="1:15" x14ac:dyDescent="0.25">
      <c r="A58" s="21" t="s">
        <v>24</v>
      </c>
      <c r="B58" s="22" t="s">
        <v>64</v>
      </c>
      <c r="C58" s="25">
        <v>12</v>
      </c>
      <c r="D58" s="23">
        <v>1</v>
      </c>
      <c r="E58" s="23">
        <v>1</v>
      </c>
      <c r="F58" s="23">
        <v>1</v>
      </c>
      <c r="G58" s="23">
        <v>1</v>
      </c>
      <c r="H58" s="23">
        <v>1</v>
      </c>
      <c r="I58" s="23">
        <v>1</v>
      </c>
      <c r="J58" s="23">
        <v>1</v>
      </c>
      <c r="K58" s="23">
        <v>1</v>
      </c>
      <c r="L58" s="23">
        <v>1</v>
      </c>
      <c r="M58" s="23">
        <v>1</v>
      </c>
      <c r="N58" s="23">
        <v>1</v>
      </c>
      <c r="O58" s="23">
        <v>1</v>
      </c>
    </row>
    <row r="59" spans="1:15" x14ac:dyDescent="0.25">
      <c r="A59" s="21" t="s">
        <v>24</v>
      </c>
      <c r="B59" s="22" t="s">
        <v>65</v>
      </c>
      <c r="C59" s="25">
        <v>12</v>
      </c>
      <c r="D59" s="23">
        <v>1</v>
      </c>
      <c r="E59" s="23">
        <v>1</v>
      </c>
      <c r="F59" s="23">
        <v>1</v>
      </c>
      <c r="G59" s="23">
        <v>1</v>
      </c>
      <c r="H59" s="23">
        <v>1</v>
      </c>
      <c r="I59" s="23">
        <v>1</v>
      </c>
      <c r="J59" s="23">
        <v>1</v>
      </c>
      <c r="K59" s="23">
        <v>1</v>
      </c>
      <c r="L59" s="23">
        <v>1</v>
      </c>
      <c r="M59" s="23">
        <v>1</v>
      </c>
      <c r="N59" s="23">
        <v>1</v>
      </c>
      <c r="O59" s="23">
        <v>1</v>
      </c>
    </row>
    <row r="60" spans="1:15" x14ac:dyDescent="0.25">
      <c r="A60" s="21">
        <v>4304</v>
      </c>
      <c r="B60" s="22" t="s">
        <v>66</v>
      </c>
      <c r="C60" s="23">
        <f t="shared" ref="C60:O60" si="21">SUM(C61:C63)</f>
        <v>839512</v>
      </c>
      <c r="D60" s="23">
        <f t="shared" si="21"/>
        <v>38937</v>
      </c>
      <c r="E60" s="23">
        <f t="shared" si="21"/>
        <v>34015</v>
      </c>
      <c r="F60" s="23">
        <f t="shared" si="21"/>
        <v>89976</v>
      </c>
      <c r="G60" s="23">
        <f t="shared" si="21"/>
        <v>33748</v>
      </c>
      <c r="H60" s="23">
        <f t="shared" si="21"/>
        <v>63328</v>
      </c>
      <c r="I60" s="23">
        <f t="shared" si="21"/>
        <v>70197</v>
      </c>
      <c r="J60" s="23">
        <f t="shared" si="21"/>
        <v>87311</v>
      </c>
      <c r="K60" s="23">
        <f t="shared" si="21"/>
        <v>75218</v>
      </c>
      <c r="L60" s="23">
        <f t="shared" si="21"/>
        <v>85941</v>
      </c>
      <c r="M60" s="23">
        <f t="shared" si="21"/>
        <v>77280</v>
      </c>
      <c r="N60" s="23">
        <f t="shared" si="21"/>
        <v>104595</v>
      </c>
      <c r="O60" s="23">
        <f t="shared" si="21"/>
        <v>78966</v>
      </c>
    </row>
    <row r="61" spans="1:15" x14ac:dyDescent="0.25">
      <c r="A61" s="21" t="s">
        <v>24</v>
      </c>
      <c r="B61" s="22" t="s">
        <v>67</v>
      </c>
      <c r="C61" s="23">
        <v>240000</v>
      </c>
      <c r="D61" s="23">
        <v>15118</v>
      </c>
      <c r="E61" s="23">
        <v>12493</v>
      </c>
      <c r="F61" s="23">
        <v>20587</v>
      </c>
      <c r="G61" s="23">
        <v>14630</v>
      </c>
      <c r="H61" s="23">
        <v>13724</v>
      </c>
      <c r="I61" s="23">
        <v>16651</v>
      </c>
      <c r="J61" s="23">
        <v>29456</v>
      </c>
      <c r="K61" s="23">
        <v>26885</v>
      </c>
      <c r="L61" s="23">
        <v>16823</v>
      </c>
      <c r="M61" s="23">
        <v>26879</v>
      </c>
      <c r="N61" s="23">
        <v>23095</v>
      </c>
      <c r="O61" s="23">
        <v>23659</v>
      </c>
    </row>
    <row r="62" spans="1:15" x14ac:dyDescent="0.25">
      <c r="A62" s="21" t="s">
        <v>24</v>
      </c>
      <c r="B62" s="22" t="s">
        <v>68</v>
      </c>
      <c r="C62" s="22">
        <v>12</v>
      </c>
      <c r="D62" s="23">
        <v>1</v>
      </c>
      <c r="E62" s="23">
        <v>1</v>
      </c>
      <c r="F62" s="23">
        <v>1</v>
      </c>
      <c r="G62" s="23">
        <v>1</v>
      </c>
      <c r="H62" s="23">
        <v>1</v>
      </c>
      <c r="I62" s="23">
        <v>1</v>
      </c>
      <c r="J62" s="23">
        <v>1</v>
      </c>
      <c r="K62" s="23">
        <v>1</v>
      </c>
      <c r="L62" s="23">
        <v>1</v>
      </c>
      <c r="M62" s="23">
        <v>1</v>
      </c>
      <c r="N62" s="23">
        <v>1</v>
      </c>
      <c r="O62" s="23">
        <v>1</v>
      </c>
    </row>
    <row r="63" spans="1:15" x14ac:dyDescent="0.25">
      <c r="A63" s="21" t="s">
        <v>24</v>
      </c>
      <c r="B63" s="22" t="s">
        <v>69</v>
      </c>
      <c r="C63" s="23">
        <v>599500</v>
      </c>
      <c r="D63" s="23">
        <v>23818</v>
      </c>
      <c r="E63" s="23">
        <v>21521</v>
      </c>
      <c r="F63" s="23">
        <v>69388</v>
      </c>
      <c r="G63" s="23">
        <v>19117</v>
      </c>
      <c r="H63" s="23">
        <v>49603</v>
      </c>
      <c r="I63" s="23">
        <v>53545</v>
      </c>
      <c r="J63" s="23">
        <v>57854</v>
      </c>
      <c r="K63" s="23">
        <v>48332</v>
      </c>
      <c r="L63" s="23">
        <v>69117</v>
      </c>
      <c r="M63" s="23">
        <v>50400</v>
      </c>
      <c r="N63" s="23">
        <v>81499</v>
      </c>
      <c r="O63" s="23">
        <v>55306</v>
      </c>
    </row>
    <row r="64" spans="1:15" x14ac:dyDescent="0.25">
      <c r="A64" s="21">
        <v>4306</v>
      </c>
      <c r="B64" s="22" t="s">
        <v>70</v>
      </c>
      <c r="C64" s="23">
        <f>C65</f>
        <v>197364</v>
      </c>
      <c r="D64" s="23">
        <f t="shared" ref="D64:O64" si="22">D65</f>
        <v>16447</v>
      </c>
      <c r="E64" s="23">
        <f t="shared" si="22"/>
        <v>16447</v>
      </c>
      <c r="F64" s="23">
        <f t="shared" si="22"/>
        <v>16447</v>
      </c>
      <c r="G64" s="23">
        <f t="shared" si="22"/>
        <v>16447</v>
      </c>
      <c r="H64" s="23">
        <f t="shared" si="22"/>
        <v>16447</v>
      </c>
      <c r="I64" s="23">
        <f t="shared" si="22"/>
        <v>16447</v>
      </c>
      <c r="J64" s="23">
        <f t="shared" si="22"/>
        <v>16447</v>
      </c>
      <c r="K64" s="23">
        <f t="shared" si="22"/>
        <v>16447</v>
      </c>
      <c r="L64" s="23">
        <f t="shared" si="22"/>
        <v>16447</v>
      </c>
      <c r="M64" s="23">
        <f t="shared" si="22"/>
        <v>16447</v>
      </c>
      <c r="N64" s="23">
        <f t="shared" si="22"/>
        <v>16447</v>
      </c>
      <c r="O64" s="23">
        <f t="shared" si="22"/>
        <v>16447</v>
      </c>
    </row>
    <row r="65" spans="1:15" x14ac:dyDescent="0.25">
      <c r="A65" s="21" t="s">
        <v>24</v>
      </c>
      <c r="B65" s="22" t="s">
        <v>71</v>
      </c>
      <c r="C65" s="25">
        <v>197364</v>
      </c>
      <c r="D65" s="23">
        <v>16447</v>
      </c>
      <c r="E65" s="23">
        <v>16447</v>
      </c>
      <c r="F65" s="23">
        <v>16447</v>
      </c>
      <c r="G65" s="23">
        <v>16447</v>
      </c>
      <c r="H65" s="23">
        <v>16447</v>
      </c>
      <c r="I65" s="23">
        <v>16447</v>
      </c>
      <c r="J65" s="23">
        <v>16447</v>
      </c>
      <c r="K65" s="23">
        <v>16447</v>
      </c>
      <c r="L65" s="23">
        <v>16447</v>
      </c>
      <c r="M65" s="23">
        <v>16447</v>
      </c>
      <c r="N65" s="23">
        <v>16447</v>
      </c>
      <c r="O65" s="23">
        <v>16447</v>
      </c>
    </row>
    <row r="66" spans="1:15" x14ac:dyDescent="0.25">
      <c r="A66" s="21">
        <v>4307</v>
      </c>
      <c r="B66" s="22" t="s">
        <v>72</v>
      </c>
      <c r="C66" s="23">
        <f>C67</f>
        <v>9651</v>
      </c>
      <c r="D66" s="23">
        <f t="shared" ref="D66:O66" si="23">D67</f>
        <v>804</v>
      </c>
      <c r="E66" s="23">
        <f t="shared" si="23"/>
        <v>804</v>
      </c>
      <c r="F66" s="23">
        <f t="shared" si="23"/>
        <v>804</v>
      </c>
      <c r="G66" s="23">
        <f t="shared" si="23"/>
        <v>804</v>
      </c>
      <c r="H66" s="23">
        <f t="shared" si="23"/>
        <v>804</v>
      </c>
      <c r="I66" s="23">
        <f t="shared" si="23"/>
        <v>804</v>
      </c>
      <c r="J66" s="23">
        <f t="shared" si="23"/>
        <v>804</v>
      </c>
      <c r="K66" s="23">
        <f t="shared" si="23"/>
        <v>804</v>
      </c>
      <c r="L66" s="23">
        <f t="shared" si="23"/>
        <v>804</v>
      </c>
      <c r="M66" s="23">
        <f t="shared" si="23"/>
        <v>804</v>
      </c>
      <c r="N66" s="23">
        <f t="shared" si="23"/>
        <v>804</v>
      </c>
      <c r="O66" s="23">
        <f t="shared" si="23"/>
        <v>807</v>
      </c>
    </row>
    <row r="67" spans="1:15" x14ac:dyDescent="0.25">
      <c r="A67" s="21" t="s">
        <v>24</v>
      </c>
      <c r="B67" s="22" t="s">
        <v>73</v>
      </c>
      <c r="C67" s="25">
        <v>9651</v>
      </c>
      <c r="D67" s="23">
        <v>804</v>
      </c>
      <c r="E67" s="23">
        <v>804</v>
      </c>
      <c r="F67" s="23">
        <v>804</v>
      </c>
      <c r="G67" s="23">
        <v>804</v>
      </c>
      <c r="H67" s="23">
        <v>804</v>
      </c>
      <c r="I67" s="23">
        <v>804</v>
      </c>
      <c r="J67" s="23">
        <v>804</v>
      </c>
      <c r="K67" s="23">
        <v>804</v>
      </c>
      <c r="L67" s="23">
        <v>804</v>
      </c>
      <c r="M67" s="23">
        <v>804</v>
      </c>
      <c r="N67" s="23">
        <v>804</v>
      </c>
      <c r="O67" s="23">
        <v>807</v>
      </c>
    </row>
    <row r="68" spans="1:15" x14ac:dyDescent="0.25">
      <c r="A68" s="21">
        <v>4308</v>
      </c>
      <c r="B68" s="22" t="s">
        <v>74</v>
      </c>
      <c r="C68" s="23">
        <f t="shared" ref="C68:O68" si="24">SUM(C69:C75)</f>
        <v>203444</v>
      </c>
      <c r="D68" s="23">
        <f t="shared" si="24"/>
        <v>8493</v>
      </c>
      <c r="E68" s="23">
        <f t="shared" si="24"/>
        <v>29639</v>
      </c>
      <c r="F68" s="23">
        <f t="shared" si="24"/>
        <v>30789</v>
      </c>
      <c r="G68" s="23">
        <f t="shared" si="24"/>
        <v>21513</v>
      </c>
      <c r="H68" s="23">
        <f t="shared" si="24"/>
        <v>23145</v>
      </c>
      <c r="I68" s="23">
        <f t="shared" si="24"/>
        <v>12786</v>
      </c>
      <c r="J68" s="23">
        <f t="shared" si="24"/>
        <v>16766</v>
      </c>
      <c r="K68" s="23">
        <f t="shared" si="24"/>
        <v>9287</v>
      </c>
      <c r="L68" s="23">
        <f t="shared" si="24"/>
        <v>10709</v>
      </c>
      <c r="M68" s="23">
        <f t="shared" si="24"/>
        <v>12351</v>
      </c>
      <c r="N68" s="23">
        <f t="shared" si="24"/>
        <v>19353</v>
      </c>
      <c r="O68" s="23">
        <f t="shared" si="24"/>
        <v>8613</v>
      </c>
    </row>
    <row r="69" spans="1:15" x14ac:dyDescent="0.25">
      <c r="A69" s="21" t="s">
        <v>24</v>
      </c>
      <c r="B69" s="22" t="s">
        <v>75</v>
      </c>
      <c r="C69" s="22">
        <v>12</v>
      </c>
      <c r="D69" s="23">
        <v>1</v>
      </c>
      <c r="E69" s="23">
        <v>1</v>
      </c>
      <c r="F69" s="23">
        <v>1</v>
      </c>
      <c r="G69" s="23">
        <v>1</v>
      </c>
      <c r="H69" s="23">
        <v>1</v>
      </c>
      <c r="I69" s="23">
        <v>1</v>
      </c>
      <c r="J69" s="23">
        <v>1</v>
      </c>
      <c r="K69" s="23">
        <v>1</v>
      </c>
      <c r="L69" s="23">
        <v>1</v>
      </c>
      <c r="M69" s="23">
        <v>1</v>
      </c>
      <c r="N69" s="23">
        <v>1</v>
      </c>
      <c r="O69" s="23">
        <v>1</v>
      </c>
    </row>
    <row r="70" spans="1:15" x14ac:dyDescent="0.25">
      <c r="A70" s="21" t="s">
        <v>24</v>
      </c>
      <c r="B70" s="22" t="s">
        <v>76</v>
      </c>
      <c r="C70" s="22">
        <v>12</v>
      </c>
      <c r="D70" s="23">
        <v>1</v>
      </c>
      <c r="E70" s="23">
        <v>1</v>
      </c>
      <c r="F70" s="23">
        <v>1</v>
      </c>
      <c r="G70" s="23">
        <v>1</v>
      </c>
      <c r="H70" s="23">
        <v>1</v>
      </c>
      <c r="I70" s="23">
        <v>1</v>
      </c>
      <c r="J70" s="23">
        <v>1</v>
      </c>
      <c r="K70" s="23">
        <v>1</v>
      </c>
      <c r="L70" s="23">
        <v>1</v>
      </c>
      <c r="M70" s="23">
        <v>1</v>
      </c>
      <c r="N70" s="23">
        <v>1</v>
      </c>
      <c r="O70" s="23">
        <v>1</v>
      </c>
    </row>
    <row r="71" spans="1:15" x14ac:dyDescent="0.25">
      <c r="A71" s="21" t="s">
        <v>24</v>
      </c>
      <c r="B71" s="22" t="s">
        <v>77</v>
      </c>
      <c r="C71" s="23">
        <v>8907</v>
      </c>
      <c r="D71" s="23">
        <v>0</v>
      </c>
      <c r="E71" s="23">
        <v>988</v>
      </c>
      <c r="F71" s="23">
        <v>329</v>
      </c>
      <c r="G71" s="23">
        <v>2320</v>
      </c>
      <c r="H71" s="23">
        <v>988</v>
      </c>
      <c r="I71" s="23">
        <v>0</v>
      </c>
      <c r="J71" s="23">
        <v>988</v>
      </c>
      <c r="K71" s="23">
        <v>659</v>
      </c>
      <c r="L71" s="23">
        <v>988</v>
      </c>
      <c r="M71" s="23">
        <v>0</v>
      </c>
      <c r="N71" s="23">
        <v>0</v>
      </c>
      <c r="O71" s="23">
        <v>1647</v>
      </c>
    </row>
    <row r="72" spans="1:15" x14ac:dyDescent="0.25">
      <c r="A72" s="21" t="s">
        <v>24</v>
      </c>
      <c r="B72" s="22" t="s">
        <v>78</v>
      </c>
      <c r="C72" s="23">
        <v>1202</v>
      </c>
      <c r="D72" s="23">
        <v>0</v>
      </c>
      <c r="E72" s="23">
        <v>0</v>
      </c>
      <c r="F72" s="23">
        <v>0</v>
      </c>
      <c r="G72" s="23">
        <v>0</v>
      </c>
      <c r="H72" s="23">
        <v>1202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</row>
    <row r="73" spans="1:15" x14ac:dyDescent="0.25">
      <c r="A73" s="21" t="s">
        <v>24</v>
      </c>
      <c r="B73" s="22" t="s">
        <v>79</v>
      </c>
      <c r="C73" s="23">
        <v>193287</v>
      </c>
      <c r="D73" s="23">
        <v>8489</v>
      </c>
      <c r="E73" s="23">
        <v>28647</v>
      </c>
      <c r="F73" s="23">
        <v>30456</v>
      </c>
      <c r="G73" s="23">
        <v>19189</v>
      </c>
      <c r="H73" s="23">
        <v>20951</v>
      </c>
      <c r="I73" s="23">
        <v>12782</v>
      </c>
      <c r="J73" s="23">
        <v>15774</v>
      </c>
      <c r="K73" s="23">
        <v>8624</v>
      </c>
      <c r="L73" s="23">
        <v>9717</v>
      </c>
      <c r="M73" s="23">
        <v>12347</v>
      </c>
      <c r="N73" s="23">
        <v>19349</v>
      </c>
      <c r="O73" s="23">
        <v>6962</v>
      </c>
    </row>
    <row r="74" spans="1:15" x14ac:dyDescent="0.25">
      <c r="A74" s="21" t="s">
        <v>24</v>
      </c>
      <c r="B74" s="22" t="s">
        <v>80</v>
      </c>
      <c r="C74" s="22">
        <v>12</v>
      </c>
      <c r="D74" s="23">
        <v>1</v>
      </c>
      <c r="E74" s="23">
        <v>1</v>
      </c>
      <c r="F74" s="23">
        <v>1</v>
      </c>
      <c r="G74" s="23">
        <v>1</v>
      </c>
      <c r="H74" s="23">
        <v>1</v>
      </c>
      <c r="I74" s="23">
        <v>1</v>
      </c>
      <c r="J74" s="23">
        <v>1</v>
      </c>
      <c r="K74" s="23">
        <v>1</v>
      </c>
      <c r="L74" s="23">
        <v>1</v>
      </c>
      <c r="M74" s="23">
        <v>1</v>
      </c>
      <c r="N74" s="23">
        <v>1</v>
      </c>
      <c r="O74" s="23">
        <v>1</v>
      </c>
    </row>
    <row r="75" spans="1:15" ht="28.5" x14ac:dyDescent="0.25">
      <c r="A75" s="21" t="s">
        <v>24</v>
      </c>
      <c r="B75" s="22" t="s">
        <v>81</v>
      </c>
      <c r="C75" s="22">
        <v>12</v>
      </c>
      <c r="D75" s="23">
        <v>1</v>
      </c>
      <c r="E75" s="23">
        <v>1</v>
      </c>
      <c r="F75" s="23">
        <v>1</v>
      </c>
      <c r="G75" s="23">
        <v>1</v>
      </c>
      <c r="H75" s="23">
        <v>1</v>
      </c>
      <c r="I75" s="23">
        <v>1</v>
      </c>
      <c r="J75" s="23">
        <v>1</v>
      </c>
      <c r="K75" s="23">
        <v>1</v>
      </c>
      <c r="L75" s="23">
        <v>1</v>
      </c>
      <c r="M75" s="23">
        <v>1</v>
      </c>
      <c r="N75" s="23">
        <v>1</v>
      </c>
      <c r="O75" s="23">
        <v>1</v>
      </c>
    </row>
    <row r="76" spans="1:15" x14ac:dyDescent="0.25">
      <c r="A76" s="21">
        <v>4310</v>
      </c>
      <c r="B76" s="22" t="s">
        <v>82</v>
      </c>
      <c r="C76" s="23">
        <f t="shared" ref="C76:O76" si="25">SUM(C77:C90)</f>
        <v>7636055</v>
      </c>
      <c r="D76" s="26">
        <f t="shared" si="25"/>
        <v>421733</v>
      </c>
      <c r="E76" s="26">
        <f t="shared" si="25"/>
        <v>1124719</v>
      </c>
      <c r="F76" s="26">
        <f t="shared" si="25"/>
        <v>791139</v>
      </c>
      <c r="G76" s="23">
        <f t="shared" si="25"/>
        <v>582108</v>
      </c>
      <c r="H76" s="27">
        <f t="shared" si="25"/>
        <v>621105</v>
      </c>
      <c r="I76" s="27">
        <f t="shared" si="25"/>
        <v>742747</v>
      </c>
      <c r="J76" s="27">
        <f t="shared" si="25"/>
        <v>658112</v>
      </c>
      <c r="K76" s="27">
        <f t="shared" si="25"/>
        <v>725774</v>
      </c>
      <c r="L76" s="27">
        <f t="shared" si="25"/>
        <v>391168</v>
      </c>
      <c r="M76" s="27">
        <f t="shared" si="25"/>
        <v>515824</v>
      </c>
      <c r="N76" s="27">
        <f t="shared" si="25"/>
        <v>706446</v>
      </c>
      <c r="O76" s="27">
        <f t="shared" si="25"/>
        <v>355180</v>
      </c>
    </row>
    <row r="77" spans="1:15" x14ac:dyDescent="0.25">
      <c r="A77" s="21" t="s">
        <v>24</v>
      </c>
      <c r="B77" s="22" t="s">
        <v>83</v>
      </c>
      <c r="C77" s="25">
        <v>3364202</v>
      </c>
      <c r="D77" s="23">
        <v>204176</v>
      </c>
      <c r="E77" s="23">
        <v>298616</v>
      </c>
      <c r="F77" s="23">
        <v>484300</v>
      </c>
      <c r="G77" s="23">
        <v>295049</v>
      </c>
      <c r="H77" s="23">
        <v>348840</v>
      </c>
      <c r="I77" s="23">
        <v>257684</v>
      </c>
      <c r="J77" s="23">
        <v>352303</v>
      </c>
      <c r="K77" s="23">
        <v>365890</v>
      </c>
      <c r="L77" s="23">
        <v>147187</v>
      </c>
      <c r="M77" s="23">
        <v>192022</v>
      </c>
      <c r="N77" s="23">
        <v>355115</v>
      </c>
      <c r="O77" s="23">
        <v>63020</v>
      </c>
    </row>
    <row r="78" spans="1:15" x14ac:dyDescent="0.25">
      <c r="A78" s="21" t="s">
        <v>24</v>
      </c>
      <c r="B78" s="22" t="s">
        <v>84</v>
      </c>
      <c r="C78" s="25">
        <v>1738610</v>
      </c>
      <c r="D78" s="23">
        <v>42943</v>
      </c>
      <c r="E78" s="23">
        <v>683024</v>
      </c>
      <c r="F78" s="23">
        <v>115402</v>
      </c>
      <c r="G78" s="23">
        <v>47061</v>
      </c>
      <c r="H78" s="23">
        <v>40468</v>
      </c>
      <c r="I78" s="23">
        <v>176109</v>
      </c>
      <c r="J78" s="23">
        <v>180216</v>
      </c>
      <c r="K78" s="23">
        <v>124048</v>
      </c>
      <c r="L78" s="23">
        <v>24705</v>
      </c>
      <c r="M78" s="23">
        <v>113471</v>
      </c>
      <c r="N78" s="23">
        <v>59794</v>
      </c>
      <c r="O78" s="23">
        <v>131369</v>
      </c>
    </row>
    <row r="79" spans="1:15" x14ac:dyDescent="0.25">
      <c r="A79" s="21" t="s">
        <v>24</v>
      </c>
      <c r="B79" s="22" t="s">
        <v>85</v>
      </c>
      <c r="C79" s="25">
        <v>12</v>
      </c>
      <c r="D79" s="23">
        <v>1</v>
      </c>
      <c r="E79" s="23">
        <v>1</v>
      </c>
      <c r="F79" s="23">
        <v>1</v>
      </c>
      <c r="G79" s="23">
        <v>1</v>
      </c>
      <c r="H79" s="23">
        <v>1</v>
      </c>
      <c r="I79" s="23">
        <v>1</v>
      </c>
      <c r="J79" s="23">
        <v>1</v>
      </c>
      <c r="K79" s="23">
        <v>1</v>
      </c>
      <c r="L79" s="23">
        <v>1</v>
      </c>
      <c r="M79" s="23">
        <v>1</v>
      </c>
      <c r="N79" s="23">
        <v>1</v>
      </c>
      <c r="O79" s="23">
        <v>1</v>
      </c>
    </row>
    <row r="80" spans="1:15" ht="28.5" x14ac:dyDescent="0.25">
      <c r="A80" s="21" t="s">
        <v>24</v>
      </c>
      <c r="B80" s="22" t="s">
        <v>86</v>
      </c>
      <c r="C80" s="25">
        <v>515</v>
      </c>
      <c r="D80" s="23">
        <v>43</v>
      </c>
      <c r="E80" s="23">
        <v>43</v>
      </c>
      <c r="F80" s="23">
        <v>43</v>
      </c>
      <c r="G80" s="23">
        <v>43</v>
      </c>
      <c r="H80" s="23">
        <v>43</v>
      </c>
      <c r="I80" s="23">
        <v>43</v>
      </c>
      <c r="J80" s="23">
        <v>43</v>
      </c>
      <c r="K80" s="23">
        <v>43</v>
      </c>
      <c r="L80" s="23">
        <v>43</v>
      </c>
      <c r="M80" s="23">
        <v>43</v>
      </c>
      <c r="N80" s="23">
        <v>43</v>
      </c>
      <c r="O80" s="23">
        <v>42</v>
      </c>
    </row>
    <row r="81" spans="1:15" x14ac:dyDescent="0.25">
      <c r="A81" s="21" t="s">
        <v>24</v>
      </c>
      <c r="B81" s="22" t="s">
        <v>87</v>
      </c>
      <c r="C81" s="25">
        <v>12</v>
      </c>
      <c r="D81" s="23">
        <v>1</v>
      </c>
      <c r="E81" s="23">
        <v>1</v>
      </c>
      <c r="F81" s="23">
        <v>1</v>
      </c>
      <c r="G81" s="23">
        <v>1</v>
      </c>
      <c r="H81" s="23">
        <v>1</v>
      </c>
      <c r="I81" s="23">
        <v>1</v>
      </c>
      <c r="J81" s="23">
        <v>1</v>
      </c>
      <c r="K81" s="23">
        <v>1</v>
      </c>
      <c r="L81" s="23">
        <v>1</v>
      </c>
      <c r="M81" s="23">
        <v>1</v>
      </c>
      <c r="N81" s="23">
        <v>1</v>
      </c>
      <c r="O81" s="23">
        <v>1</v>
      </c>
    </row>
    <row r="82" spans="1:15" x14ac:dyDescent="0.25">
      <c r="A82" s="21" t="s">
        <v>24</v>
      </c>
      <c r="B82" s="22" t="s">
        <v>88</v>
      </c>
      <c r="C82" s="25">
        <v>264491</v>
      </c>
      <c r="D82" s="23">
        <v>22802</v>
      </c>
      <c r="E82" s="23">
        <v>19611</v>
      </c>
      <c r="F82" s="23">
        <v>23714</v>
      </c>
      <c r="G82" s="23">
        <v>26005</v>
      </c>
      <c r="H82" s="23">
        <v>20378</v>
      </c>
      <c r="I82" s="23">
        <v>26672</v>
      </c>
      <c r="J82" s="23">
        <v>31009</v>
      </c>
      <c r="K82" s="23">
        <v>26334</v>
      </c>
      <c r="L82" s="23">
        <v>19435</v>
      </c>
      <c r="M82" s="23">
        <v>18975</v>
      </c>
      <c r="N82" s="23">
        <v>22809</v>
      </c>
      <c r="O82" s="23">
        <v>6747</v>
      </c>
    </row>
    <row r="83" spans="1:15" x14ac:dyDescent="0.25">
      <c r="A83" s="21" t="s">
        <v>24</v>
      </c>
      <c r="B83" s="22" t="s">
        <v>89</v>
      </c>
      <c r="C83" s="25">
        <v>379886</v>
      </c>
      <c r="D83" s="23">
        <v>27757</v>
      </c>
      <c r="E83" s="23">
        <v>17016</v>
      </c>
      <c r="F83" s="23">
        <v>39919</v>
      </c>
      <c r="G83" s="23">
        <v>50784</v>
      </c>
      <c r="H83" s="23">
        <v>31817</v>
      </c>
      <c r="I83" s="23">
        <v>19963</v>
      </c>
      <c r="J83" s="23">
        <v>4298</v>
      </c>
      <c r="K83" s="23">
        <v>36129</v>
      </c>
      <c r="L83" s="23">
        <v>87243</v>
      </c>
      <c r="M83" s="23">
        <v>21195</v>
      </c>
      <c r="N83" s="23">
        <v>33655</v>
      </c>
      <c r="O83" s="23">
        <v>10110</v>
      </c>
    </row>
    <row r="84" spans="1:15" x14ac:dyDescent="0.25">
      <c r="A84" s="21" t="s">
        <v>24</v>
      </c>
      <c r="B84" s="22" t="s">
        <v>90</v>
      </c>
      <c r="C84" s="25">
        <v>12</v>
      </c>
      <c r="D84" s="23">
        <v>1</v>
      </c>
      <c r="E84" s="23">
        <v>1</v>
      </c>
      <c r="F84" s="23">
        <v>1</v>
      </c>
      <c r="G84" s="23">
        <v>1</v>
      </c>
      <c r="H84" s="23">
        <v>1</v>
      </c>
      <c r="I84" s="23">
        <v>1</v>
      </c>
      <c r="J84" s="23">
        <v>1</v>
      </c>
      <c r="K84" s="23">
        <v>1</v>
      </c>
      <c r="L84" s="23">
        <v>1</v>
      </c>
      <c r="M84" s="23">
        <v>1</v>
      </c>
      <c r="N84" s="23">
        <v>1</v>
      </c>
      <c r="O84" s="23">
        <v>1</v>
      </c>
    </row>
    <row r="85" spans="1:15" x14ac:dyDescent="0.25">
      <c r="A85" s="21" t="s">
        <v>24</v>
      </c>
      <c r="B85" s="22" t="s">
        <v>91</v>
      </c>
      <c r="C85" s="25">
        <v>21553</v>
      </c>
      <c r="D85" s="23">
        <v>0</v>
      </c>
      <c r="E85" s="23">
        <v>3495</v>
      </c>
      <c r="F85" s="23">
        <v>4660</v>
      </c>
      <c r="G85" s="23">
        <v>1165</v>
      </c>
      <c r="H85" s="23">
        <v>1165</v>
      </c>
      <c r="I85" s="23">
        <v>1165</v>
      </c>
      <c r="J85" s="23">
        <v>582</v>
      </c>
      <c r="K85" s="23">
        <v>5825</v>
      </c>
      <c r="L85" s="23">
        <v>1165</v>
      </c>
      <c r="M85" s="23">
        <v>1165</v>
      </c>
      <c r="N85" s="23">
        <v>1000</v>
      </c>
      <c r="O85" s="23">
        <v>166</v>
      </c>
    </row>
    <row r="86" spans="1:15" x14ac:dyDescent="0.25">
      <c r="A86" s="21" t="s">
        <v>24</v>
      </c>
      <c r="B86" s="22" t="s">
        <v>92</v>
      </c>
      <c r="C86" s="25">
        <v>523203</v>
      </c>
      <c r="D86" s="23">
        <v>5646</v>
      </c>
      <c r="E86" s="23">
        <v>15354</v>
      </c>
      <c r="F86" s="23">
        <v>16296</v>
      </c>
      <c r="G86" s="23">
        <v>66862</v>
      </c>
      <c r="H86" s="23">
        <v>42849</v>
      </c>
      <c r="I86" s="23">
        <v>164337</v>
      </c>
      <c r="J86" s="23">
        <v>11893</v>
      </c>
      <c r="K86" s="23">
        <v>16184</v>
      </c>
      <c r="L86" s="23">
        <v>8129</v>
      </c>
      <c r="M86" s="23">
        <v>31921</v>
      </c>
      <c r="N86" s="23">
        <v>136522</v>
      </c>
      <c r="O86" s="23">
        <v>7210</v>
      </c>
    </row>
    <row r="87" spans="1:15" ht="28.5" x14ac:dyDescent="0.25">
      <c r="A87" s="21" t="s">
        <v>24</v>
      </c>
      <c r="B87" s="22" t="s">
        <v>93</v>
      </c>
      <c r="C87" s="25">
        <v>12</v>
      </c>
      <c r="D87" s="23">
        <v>1</v>
      </c>
      <c r="E87" s="23">
        <v>1</v>
      </c>
      <c r="F87" s="23">
        <v>1</v>
      </c>
      <c r="G87" s="23">
        <v>1</v>
      </c>
      <c r="H87" s="23">
        <v>1</v>
      </c>
      <c r="I87" s="23">
        <v>1</v>
      </c>
      <c r="J87" s="23">
        <v>1</v>
      </c>
      <c r="K87" s="23">
        <v>1</v>
      </c>
      <c r="L87" s="23">
        <v>1</v>
      </c>
      <c r="M87" s="23">
        <v>1</v>
      </c>
      <c r="N87" s="23">
        <v>1</v>
      </c>
      <c r="O87" s="23">
        <v>1</v>
      </c>
    </row>
    <row r="88" spans="1:15" x14ac:dyDescent="0.25">
      <c r="A88" s="21" t="s">
        <v>24</v>
      </c>
      <c r="B88" s="22" t="s">
        <v>94</v>
      </c>
      <c r="C88" s="25">
        <v>1084000</v>
      </c>
      <c r="D88" s="23">
        <v>109043</v>
      </c>
      <c r="E88" s="23">
        <v>71565</v>
      </c>
      <c r="F88" s="23">
        <v>86047</v>
      </c>
      <c r="G88" s="23">
        <v>70372</v>
      </c>
      <c r="H88" s="23">
        <v>80110</v>
      </c>
      <c r="I88" s="23">
        <v>81719</v>
      </c>
      <c r="J88" s="23">
        <v>75378</v>
      </c>
      <c r="K88" s="23">
        <v>135591</v>
      </c>
      <c r="L88" s="23">
        <v>87673</v>
      </c>
      <c r="M88" s="23">
        <v>123959</v>
      </c>
      <c r="N88" s="23">
        <v>80068</v>
      </c>
      <c r="O88" s="23">
        <v>82475</v>
      </c>
    </row>
    <row r="89" spans="1:15" x14ac:dyDescent="0.25">
      <c r="A89" s="28" t="s">
        <v>24</v>
      </c>
      <c r="B89" s="22" t="s">
        <v>95</v>
      </c>
      <c r="C89" s="25">
        <v>259535</v>
      </c>
      <c r="D89" s="23">
        <v>9318</v>
      </c>
      <c r="E89" s="23">
        <v>15990</v>
      </c>
      <c r="F89" s="23">
        <v>20753</v>
      </c>
      <c r="G89" s="23">
        <v>24762</v>
      </c>
      <c r="H89" s="23">
        <v>55430</v>
      </c>
      <c r="I89" s="23">
        <v>15050</v>
      </c>
      <c r="J89" s="23">
        <v>2385</v>
      </c>
      <c r="K89" s="23">
        <v>15725</v>
      </c>
      <c r="L89" s="23">
        <v>15583</v>
      </c>
      <c r="M89" s="23">
        <v>13068</v>
      </c>
      <c r="N89" s="23">
        <v>17435</v>
      </c>
      <c r="O89" s="23">
        <v>54036</v>
      </c>
    </row>
    <row r="90" spans="1:15" x14ac:dyDescent="0.25">
      <c r="A90" s="28"/>
      <c r="B90" s="22" t="s">
        <v>96</v>
      </c>
      <c r="C90" s="29">
        <v>12</v>
      </c>
      <c r="D90" s="23">
        <v>1</v>
      </c>
      <c r="E90" s="23">
        <v>1</v>
      </c>
      <c r="F90" s="23">
        <v>1</v>
      </c>
      <c r="G90" s="23">
        <v>1</v>
      </c>
      <c r="H90" s="23">
        <v>1</v>
      </c>
      <c r="I90" s="23">
        <v>1</v>
      </c>
      <c r="J90" s="23">
        <v>1</v>
      </c>
      <c r="K90" s="23">
        <v>1</v>
      </c>
      <c r="L90" s="23">
        <v>1</v>
      </c>
      <c r="M90" s="23">
        <v>1</v>
      </c>
      <c r="N90" s="23">
        <v>1</v>
      </c>
      <c r="O90" s="23">
        <v>1</v>
      </c>
    </row>
    <row r="91" spans="1:15" x14ac:dyDescent="0.25">
      <c r="A91" s="21">
        <v>4311</v>
      </c>
      <c r="B91" s="22" t="s">
        <v>97</v>
      </c>
      <c r="C91" s="23">
        <f t="shared" ref="C91:O91" si="26">SUM(C92:C94)</f>
        <v>2544</v>
      </c>
      <c r="D91" s="23">
        <f t="shared" si="26"/>
        <v>2</v>
      </c>
      <c r="E91" s="23">
        <f t="shared" si="26"/>
        <v>2</v>
      </c>
      <c r="F91" s="23">
        <f t="shared" si="26"/>
        <v>678</v>
      </c>
      <c r="G91" s="23">
        <f t="shared" si="26"/>
        <v>2</v>
      </c>
      <c r="H91" s="23">
        <f t="shared" si="26"/>
        <v>969</v>
      </c>
      <c r="I91" s="23">
        <f t="shared" si="26"/>
        <v>592</v>
      </c>
      <c r="J91" s="23">
        <f t="shared" si="26"/>
        <v>2</v>
      </c>
      <c r="K91" s="23">
        <f t="shared" si="26"/>
        <v>2</v>
      </c>
      <c r="L91" s="23">
        <f t="shared" si="26"/>
        <v>2</v>
      </c>
      <c r="M91" s="23">
        <f t="shared" si="26"/>
        <v>2</v>
      </c>
      <c r="N91" s="23">
        <f t="shared" si="26"/>
        <v>289</v>
      </c>
      <c r="O91" s="23">
        <f t="shared" si="26"/>
        <v>2</v>
      </c>
    </row>
    <row r="92" spans="1:15" x14ac:dyDescent="0.25">
      <c r="A92" s="21" t="s">
        <v>24</v>
      </c>
      <c r="B92" s="22" t="s">
        <v>98</v>
      </c>
      <c r="C92" s="25">
        <v>12</v>
      </c>
      <c r="D92" s="23">
        <v>1</v>
      </c>
      <c r="E92" s="23">
        <v>1</v>
      </c>
      <c r="F92" s="23">
        <v>1</v>
      </c>
      <c r="G92" s="23">
        <v>1</v>
      </c>
      <c r="H92" s="23">
        <v>1</v>
      </c>
      <c r="I92" s="23">
        <v>1</v>
      </c>
      <c r="J92" s="23">
        <v>1</v>
      </c>
      <c r="K92" s="23">
        <v>1</v>
      </c>
      <c r="L92" s="23">
        <v>1</v>
      </c>
      <c r="M92" s="23">
        <v>1</v>
      </c>
      <c r="N92" s="23">
        <v>1</v>
      </c>
      <c r="O92" s="23">
        <v>1</v>
      </c>
    </row>
    <row r="93" spans="1:15" x14ac:dyDescent="0.25">
      <c r="A93" s="21" t="s">
        <v>24</v>
      </c>
      <c r="B93" s="22" t="s">
        <v>99</v>
      </c>
      <c r="C93" s="25">
        <v>2520</v>
      </c>
      <c r="D93" s="23">
        <v>0</v>
      </c>
      <c r="E93" s="23">
        <v>0</v>
      </c>
      <c r="F93" s="23">
        <v>676</v>
      </c>
      <c r="G93" s="23">
        <v>0</v>
      </c>
      <c r="H93" s="23">
        <v>967</v>
      </c>
      <c r="I93" s="23">
        <v>590</v>
      </c>
      <c r="J93" s="23">
        <v>0</v>
      </c>
      <c r="K93" s="23">
        <v>0</v>
      </c>
      <c r="L93" s="23">
        <v>0</v>
      </c>
      <c r="M93" s="23">
        <v>0</v>
      </c>
      <c r="N93" s="23">
        <v>287</v>
      </c>
      <c r="O93" s="23">
        <v>0</v>
      </c>
    </row>
    <row r="94" spans="1:15" x14ac:dyDescent="0.25">
      <c r="A94" s="21" t="s">
        <v>24</v>
      </c>
      <c r="B94" s="22" t="s">
        <v>100</v>
      </c>
      <c r="C94" s="25">
        <v>12</v>
      </c>
      <c r="D94" s="23">
        <v>1</v>
      </c>
      <c r="E94" s="23">
        <v>1</v>
      </c>
      <c r="F94" s="23">
        <v>1</v>
      </c>
      <c r="G94" s="23">
        <v>1</v>
      </c>
      <c r="H94" s="23">
        <v>1</v>
      </c>
      <c r="I94" s="23">
        <v>1</v>
      </c>
      <c r="J94" s="23">
        <v>1</v>
      </c>
      <c r="K94" s="23">
        <v>1</v>
      </c>
      <c r="L94" s="23">
        <v>1</v>
      </c>
      <c r="M94" s="23">
        <v>1</v>
      </c>
      <c r="N94" s="23">
        <v>1</v>
      </c>
      <c r="O94" s="23">
        <v>1</v>
      </c>
    </row>
    <row r="95" spans="1:15" x14ac:dyDescent="0.25">
      <c r="A95" s="21">
        <v>4312</v>
      </c>
      <c r="B95" s="22" t="s">
        <v>101</v>
      </c>
      <c r="C95" s="23">
        <f t="shared" ref="C95:O95" si="27">SUM(C96:C103)</f>
        <v>2877468</v>
      </c>
      <c r="D95" s="23">
        <f t="shared" si="27"/>
        <v>192302</v>
      </c>
      <c r="E95" s="23">
        <f t="shared" si="27"/>
        <v>251188</v>
      </c>
      <c r="F95" s="23">
        <f t="shared" si="27"/>
        <v>683717</v>
      </c>
      <c r="G95" s="23">
        <f t="shared" si="27"/>
        <v>138874</v>
      </c>
      <c r="H95" s="23">
        <f t="shared" si="27"/>
        <v>488009</v>
      </c>
      <c r="I95" s="23">
        <f t="shared" si="27"/>
        <v>270925</v>
      </c>
      <c r="J95" s="23">
        <f t="shared" si="27"/>
        <v>328258</v>
      </c>
      <c r="K95" s="23">
        <f t="shared" si="27"/>
        <v>165638</v>
      </c>
      <c r="L95" s="23">
        <f t="shared" si="27"/>
        <v>215587</v>
      </c>
      <c r="M95" s="23">
        <f t="shared" si="27"/>
        <v>123537</v>
      </c>
      <c r="N95" s="23">
        <f t="shared" si="27"/>
        <v>13670</v>
      </c>
      <c r="O95" s="23">
        <f t="shared" si="27"/>
        <v>5763</v>
      </c>
    </row>
    <row r="96" spans="1:15" x14ac:dyDescent="0.25">
      <c r="A96" s="21" t="s">
        <v>24</v>
      </c>
      <c r="B96" s="22" t="s">
        <v>102</v>
      </c>
      <c r="C96" s="25">
        <v>171</v>
      </c>
      <c r="D96" s="23">
        <v>15</v>
      </c>
      <c r="E96" s="23">
        <v>15</v>
      </c>
      <c r="F96" s="23">
        <v>15</v>
      </c>
      <c r="G96" s="23">
        <v>15</v>
      </c>
      <c r="H96" s="23">
        <v>15</v>
      </c>
      <c r="I96" s="23">
        <v>14</v>
      </c>
      <c r="J96" s="23">
        <v>14</v>
      </c>
      <c r="K96" s="23">
        <v>14</v>
      </c>
      <c r="L96" s="23">
        <v>14</v>
      </c>
      <c r="M96" s="23">
        <v>14</v>
      </c>
      <c r="N96" s="23">
        <v>13</v>
      </c>
      <c r="O96" s="23">
        <v>13</v>
      </c>
    </row>
    <row r="97" spans="1:15" x14ac:dyDescent="0.25">
      <c r="A97" s="21" t="s">
        <v>24</v>
      </c>
      <c r="B97" s="22" t="s">
        <v>103</v>
      </c>
      <c r="C97" s="25">
        <v>1945000</v>
      </c>
      <c r="D97" s="23">
        <v>63051</v>
      </c>
      <c r="E97" s="23">
        <v>44814</v>
      </c>
      <c r="F97" s="23">
        <v>676601</v>
      </c>
      <c r="G97" s="23">
        <v>114656</v>
      </c>
      <c r="H97" s="23">
        <v>305961</v>
      </c>
      <c r="I97" s="23">
        <v>118580</v>
      </c>
      <c r="J97" s="23">
        <v>232283</v>
      </c>
      <c r="K97" s="23">
        <v>128222</v>
      </c>
      <c r="L97" s="23">
        <v>157773</v>
      </c>
      <c r="M97" s="23">
        <v>103054</v>
      </c>
      <c r="N97" s="23">
        <v>3</v>
      </c>
      <c r="O97" s="23">
        <v>2</v>
      </c>
    </row>
    <row r="98" spans="1:15" x14ac:dyDescent="0.25">
      <c r="A98" s="21" t="s">
        <v>24</v>
      </c>
      <c r="B98" s="22" t="s">
        <v>104</v>
      </c>
      <c r="C98" s="25">
        <v>918000</v>
      </c>
      <c r="D98" s="23">
        <v>123971</v>
      </c>
      <c r="E98" s="23">
        <v>201619</v>
      </c>
      <c r="F98" s="23">
        <v>7097</v>
      </c>
      <c r="G98" s="23">
        <v>24199</v>
      </c>
      <c r="H98" s="23">
        <v>182029</v>
      </c>
      <c r="I98" s="23">
        <v>152327</v>
      </c>
      <c r="J98" s="23">
        <v>95957</v>
      </c>
      <c r="K98" s="23">
        <v>35569</v>
      </c>
      <c r="L98" s="23">
        <v>55984</v>
      </c>
      <c r="M98" s="23">
        <v>19854</v>
      </c>
      <c r="N98" s="23">
        <v>13650</v>
      </c>
      <c r="O98" s="23">
        <v>5744</v>
      </c>
    </row>
    <row r="99" spans="1:15" x14ac:dyDescent="0.25">
      <c r="A99" s="21" t="s">
        <v>24</v>
      </c>
      <c r="B99" s="22" t="s">
        <v>105</v>
      </c>
      <c r="C99" s="25">
        <v>12</v>
      </c>
      <c r="D99" s="23">
        <v>1</v>
      </c>
      <c r="E99" s="23">
        <v>1</v>
      </c>
      <c r="F99" s="23">
        <v>1</v>
      </c>
      <c r="G99" s="23">
        <v>1</v>
      </c>
      <c r="H99" s="23">
        <v>1</v>
      </c>
      <c r="I99" s="23">
        <v>1</v>
      </c>
      <c r="J99" s="23">
        <v>1</v>
      </c>
      <c r="K99" s="23">
        <v>1</v>
      </c>
      <c r="L99" s="23">
        <v>1</v>
      </c>
      <c r="M99" s="23">
        <v>1</v>
      </c>
      <c r="N99" s="23">
        <v>1</v>
      </c>
      <c r="O99" s="23">
        <v>1</v>
      </c>
    </row>
    <row r="100" spans="1:15" x14ac:dyDescent="0.25">
      <c r="A100" s="21" t="s">
        <v>24</v>
      </c>
      <c r="B100" s="22" t="s">
        <v>106</v>
      </c>
      <c r="C100" s="25">
        <v>14249</v>
      </c>
      <c r="D100" s="23">
        <v>5261</v>
      </c>
      <c r="E100" s="23">
        <v>4736</v>
      </c>
      <c r="F100" s="23">
        <v>0</v>
      </c>
      <c r="G100" s="23">
        <v>0</v>
      </c>
      <c r="H100" s="23">
        <v>0</v>
      </c>
      <c r="I100" s="23">
        <v>0</v>
      </c>
      <c r="J100" s="23">
        <v>0</v>
      </c>
      <c r="K100" s="23">
        <v>1829</v>
      </c>
      <c r="L100" s="23">
        <v>1812</v>
      </c>
      <c r="M100" s="23">
        <v>611</v>
      </c>
      <c r="N100" s="23">
        <v>0</v>
      </c>
      <c r="O100" s="23">
        <v>0</v>
      </c>
    </row>
    <row r="101" spans="1:15" x14ac:dyDescent="0.25">
      <c r="A101" s="21" t="s">
        <v>24</v>
      </c>
      <c r="B101" s="22" t="s">
        <v>107</v>
      </c>
      <c r="C101" s="25">
        <v>12</v>
      </c>
      <c r="D101" s="23">
        <v>1</v>
      </c>
      <c r="E101" s="23">
        <v>1</v>
      </c>
      <c r="F101" s="23">
        <v>1</v>
      </c>
      <c r="G101" s="23">
        <v>1</v>
      </c>
      <c r="H101" s="23">
        <v>1</v>
      </c>
      <c r="I101" s="23">
        <v>1</v>
      </c>
      <c r="J101" s="23">
        <v>1</v>
      </c>
      <c r="K101" s="23">
        <v>1</v>
      </c>
      <c r="L101" s="23">
        <v>1</v>
      </c>
      <c r="M101" s="23">
        <v>1</v>
      </c>
      <c r="N101" s="23">
        <v>1</v>
      </c>
      <c r="O101" s="23">
        <v>1</v>
      </c>
    </row>
    <row r="102" spans="1:15" x14ac:dyDescent="0.25">
      <c r="A102" s="21" t="s">
        <v>24</v>
      </c>
      <c r="B102" s="22" t="s">
        <v>108</v>
      </c>
      <c r="C102" s="25">
        <v>12</v>
      </c>
      <c r="D102" s="23">
        <v>1</v>
      </c>
      <c r="E102" s="23">
        <v>1</v>
      </c>
      <c r="F102" s="23">
        <v>1</v>
      </c>
      <c r="G102" s="23">
        <v>1</v>
      </c>
      <c r="H102" s="23">
        <v>1</v>
      </c>
      <c r="I102" s="23">
        <v>1</v>
      </c>
      <c r="J102" s="23">
        <v>1</v>
      </c>
      <c r="K102" s="23">
        <v>1</v>
      </c>
      <c r="L102" s="23">
        <v>1</v>
      </c>
      <c r="M102" s="23">
        <v>1</v>
      </c>
      <c r="N102" s="23">
        <v>1</v>
      </c>
      <c r="O102" s="23">
        <v>1</v>
      </c>
    </row>
    <row r="103" spans="1:15" x14ac:dyDescent="0.25">
      <c r="A103" s="21" t="s">
        <v>24</v>
      </c>
      <c r="B103" s="22" t="s">
        <v>109</v>
      </c>
      <c r="C103" s="25">
        <v>12</v>
      </c>
      <c r="D103" s="23">
        <v>1</v>
      </c>
      <c r="E103" s="23">
        <v>1</v>
      </c>
      <c r="F103" s="23">
        <v>1</v>
      </c>
      <c r="G103" s="23">
        <v>1</v>
      </c>
      <c r="H103" s="23">
        <v>1</v>
      </c>
      <c r="I103" s="23">
        <v>1</v>
      </c>
      <c r="J103" s="23">
        <v>1</v>
      </c>
      <c r="K103" s="23">
        <v>1</v>
      </c>
      <c r="L103" s="23">
        <v>1</v>
      </c>
      <c r="M103" s="23">
        <v>1</v>
      </c>
      <c r="N103" s="23">
        <v>1</v>
      </c>
      <c r="O103" s="23">
        <v>1</v>
      </c>
    </row>
    <row r="104" spans="1:15" ht="28.5" x14ac:dyDescent="0.25">
      <c r="A104" s="21">
        <v>4313</v>
      </c>
      <c r="B104" s="22" t="s">
        <v>110</v>
      </c>
      <c r="C104" s="23">
        <f t="shared" ref="C104:O104" si="28">SUM(C105:C119)</f>
        <v>549070</v>
      </c>
      <c r="D104" s="23">
        <f t="shared" si="28"/>
        <v>11</v>
      </c>
      <c r="E104" s="23">
        <f t="shared" si="28"/>
        <v>96211</v>
      </c>
      <c r="F104" s="23">
        <f t="shared" si="28"/>
        <v>11</v>
      </c>
      <c r="G104" s="23">
        <f t="shared" si="28"/>
        <v>11</v>
      </c>
      <c r="H104" s="23">
        <f t="shared" si="28"/>
        <v>11</v>
      </c>
      <c r="I104" s="23">
        <f t="shared" si="28"/>
        <v>11</v>
      </c>
      <c r="J104" s="23">
        <f t="shared" si="28"/>
        <v>244471</v>
      </c>
      <c r="K104" s="23">
        <f t="shared" si="28"/>
        <v>11</v>
      </c>
      <c r="L104" s="23">
        <f t="shared" si="28"/>
        <v>11</v>
      </c>
      <c r="M104" s="23">
        <f t="shared" si="28"/>
        <v>11</v>
      </c>
      <c r="N104" s="23">
        <f t="shared" si="28"/>
        <v>208289</v>
      </c>
      <c r="O104" s="23">
        <f t="shared" si="28"/>
        <v>11</v>
      </c>
    </row>
    <row r="105" spans="1:15" x14ac:dyDescent="0.25">
      <c r="A105" s="21" t="s">
        <v>24</v>
      </c>
      <c r="B105" s="22" t="s">
        <v>111</v>
      </c>
      <c r="C105" s="25">
        <v>12</v>
      </c>
      <c r="D105" s="23">
        <v>1</v>
      </c>
      <c r="E105" s="23">
        <v>1</v>
      </c>
      <c r="F105" s="23">
        <v>1</v>
      </c>
      <c r="G105" s="23">
        <v>1</v>
      </c>
      <c r="H105" s="23">
        <v>1</v>
      </c>
      <c r="I105" s="23">
        <v>1</v>
      </c>
      <c r="J105" s="23">
        <v>1</v>
      </c>
      <c r="K105" s="23">
        <v>1</v>
      </c>
      <c r="L105" s="23">
        <v>1</v>
      </c>
      <c r="M105" s="23">
        <v>1</v>
      </c>
      <c r="N105" s="23">
        <v>1</v>
      </c>
      <c r="O105" s="23">
        <v>1</v>
      </c>
    </row>
    <row r="106" spans="1:15" x14ac:dyDescent="0.25">
      <c r="A106" s="21" t="s">
        <v>24</v>
      </c>
      <c r="B106" s="22" t="s">
        <v>112</v>
      </c>
      <c r="C106" s="25">
        <v>12</v>
      </c>
      <c r="D106" s="23">
        <v>1</v>
      </c>
      <c r="E106" s="23">
        <v>1</v>
      </c>
      <c r="F106" s="23">
        <v>1</v>
      </c>
      <c r="G106" s="23">
        <v>1</v>
      </c>
      <c r="H106" s="23">
        <v>1</v>
      </c>
      <c r="I106" s="23">
        <v>1</v>
      </c>
      <c r="J106" s="23">
        <v>1</v>
      </c>
      <c r="K106" s="23">
        <v>1</v>
      </c>
      <c r="L106" s="23">
        <v>1</v>
      </c>
      <c r="M106" s="23">
        <v>1</v>
      </c>
      <c r="N106" s="23">
        <v>1</v>
      </c>
      <c r="O106" s="23">
        <v>1</v>
      </c>
    </row>
    <row r="107" spans="1:15" x14ac:dyDescent="0.25">
      <c r="A107" s="21" t="s">
        <v>24</v>
      </c>
      <c r="B107" s="22" t="s">
        <v>113</v>
      </c>
      <c r="C107" s="25">
        <v>12</v>
      </c>
      <c r="D107" s="23">
        <v>1</v>
      </c>
      <c r="E107" s="23">
        <v>1</v>
      </c>
      <c r="F107" s="23">
        <v>1</v>
      </c>
      <c r="G107" s="23">
        <v>1</v>
      </c>
      <c r="H107" s="23">
        <v>1</v>
      </c>
      <c r="I107" s="23">
        <v>1</v>
      </c>
      <c r="J107" s="23">
        <v>1</v>
      </c>
      <c r="K107" s="23">
        <v>1</v>
      </c>
      <c r="L107" s="23">
        <v>1</v>
      </c>
      <c r="M107" s="23">
        <v>1</v>
      </c>
      <c r="N107" s="23">
        <v>1</v>
      </c>
      <c r="O107" s="23">
        <v>1</v>
      </c>
    </row>
    <row r="108" spans="1:15" x14ac:dyDescent="0.25">
      <c r="A108" s="21" t="s">
        <v>24</v>
      </c>
      <c r="B108" s="22" t="s">
        <v>114</v>
      </c>
      <c r="C108" s="25">
        <v>12</v>
      </c>
      <c r="D108" s="23">
        <v>1</v>
      </c>
      <c r="E108" s="23">
        <v>1</v>
      </c>
      <c r="F108" s="23">
        <v>1</v>
      </c>
      <c r="G108" s="23">
        <v>1</v>
      </c>
      <c r="H108" s="23">
        <v>1</v>
      </c>
      <c r="I108" s="23">
        <v>1</v>
      </c>
      <c r="J108" s="23">
        <v>1</v>
      </c>
      <c r="K108" s="23">
        <v>1</v>
      </c>
      <c r="L108" s="23">
        <v>1</v>
      </c>
      <c r="M108" s="23">
        <v>1</v>
      </c>
      <c r="N108" s="23">
        <v>1</v>
      </c>
      <c r="O108" s="23">
        <v>1</v>
      </c>
    </row>
    <row r="109" spans="1:15" x14ac:dyDescent="0.25">
      <c r="A109" s="21" t="s">
        <v>24</v>
      </c>
      <c r="B109" s="22" t="s">
        <v>115</v>
      </c>
      <c r="C109" s="25">
        <v>12</v>
      </c>
      <c r="D109" s="23">
        <v>1</v>
      </c>
      <c r="E109" s="23">
        <v>1</v>
      </c>
      <c r="F109" s="23">
        <v>1</v>
      </c>
      <c r="G109" s="23">
        <v>1</v>
      </c>
      <c r="H109" s="23">
        <v>1</v>
      </c>
      <c r="I109" s="23">
        <v>1</v>
      </c>
      <c r="J109" s="23">
        <v>1</v>
      </c>
      <c r="K109" s="23">
        <v>1</v>
      </c>
      <c r="L109" s="23">
        <v>1</v>
      </c>
      <c r="M109" s="23">
        <v>1</v>
      </c>
      <c r="N109" s="23">
        <v>1</v>
      </c>
      <c r="O109" s="23">
        <v>1</v>
      </c>
    </row>
    <row r="110" spans="1:15" x14ac:dyDescent="0.25">
      <c r="A110" s="21" t="s">
        <v>24</v>
      </c>
      <c r="B110" s="22" t="s">
        <v>116</v>
      </c>
      <c r="C110" s="25">
        <v>55375</v>
      </c>
      <c r="D110" s="23">
        <v>0</v>
      </c>
      <c r="E110" s="23">
        <v>0</v>
      </c>
      <c r="F110" s="23">
        <v>0</v>
      </c>
      <c r="G110" s="23">
        <v>0</v>
      </c>
      <c r="H110" s="23">
        <v>0</v>
      </c>
      <c r="I110" s="23">
        <v>0</v>
      </c>
      <c r="J110" s="23">
        <v>55375</v>
      </c>
      <c r="K110" s="23">
        <v>0</v>
      </c>
      <c r="L110" s="23">
        <v>0</v>
      </c>
      <c r="M110" s="23">
        <v>0</v>
      </c>
      <c r="N110" s="23">
        <v>0</v>
      </c>
      <c r="O110" s="23">
        <v>0</v>
      </c>
    </row>
    <row r="111" spans="1:15" x14ac:dyDescent="0.25">
      <c r="A111" s="21" t="s">
        <v>24</v>
      </c>
      <c r="B111" s="22" t="s">
        <v>117</v>
      </c>
      <c r="C111" s="25">
        <v>339789</v>
      </c>
      <c r="D111" s="23">
        <v>0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169894</v>
      </c>
      <c r="K111" s="23">
        <v>0</v>
      </c>
      <c r="L111" s="23">
        <v>0</v>
      </c>
      <c r="M111" s="23">
        <v>0</v>
      </c>
      <c r="N111" s="23">
        <v>169895</v>
      </c>
      <c r="O111" s="23">
        <v>0</v>
      </c>
    </row>
    <row r="112" spans="1:15" x14ac:dyDescent="0.25">
      <c r="A112" s="21" t="s">
        <v>24</v>
      </c>
      <c r="B112" s="22" t="s">
        <v>118</v>
      </c>
      <c r="C112" s="25">
        <v>12</v>
      </c>
      <c r="D112" s="23">
        <v>1</v>
      </c>
      <c r="E112" s="23">
        <v>1</v>
      </c>
      <c r="F112" s="23">
        <v>1</v>
      </c>
      <c r="G112" s="23">
        <v>1</v>
      </c>
      <c r="H112" s="23">
        <v>1</v>
      </c>
      <c r="I112" s="23">
        <v>1</v>
      </c>
      <c r="J112" s="23">
        <v>1</v>
      </c>
      <c r="K112" s="23">
        <v>1</v>
      </c>
      <c r="L112" s="23">
        <v>1</v>
      </c>
      <c r="M112" s="23">
        <v>1</v>
      </c>
      <c r="N112" s="23">
        <v>1</v>
      </c>
      <c r="O112" s="23">
        <v>1</v>
      </c>
    </row>
    <row r="113" spans="1:15" x14ac:dyDescent="0.25">
      <c r="A113" s="21" t="s">
        <v>24</v>
      </c>
      <c r="B113" s="22" t="s">
        <v>119</v>
      </c>
      <c r="C113" s="25">
        <v>12</v>
      </c>
      <c r="D113" s="23">
        <v>1</v>
      </c>
      <c r="E113" s="23">
        <v>1</v>
      </c>
      <c r="F113" s="23">
        <v>1</v>
      </c>
      <c r="G113" s="23">
        <v>1</v>
      </c>
      <c r="H113" s="23">
        <v>1</v>
      </c>
      <c r="I113" s="23">
        <v>1</v>
      </c>
      <c r="J113" s="23">
        <v>1</v>
      </c>
      <c r="K113" s="23">
        <v>1</v>
      </c>
      <c r="L113" s="23">
        <v>1</v>
      </c>
      <c r="M113" s="23">
        <v>1</v>
      </c>
      <c r="N113" s="23">
        <v>1</v>
      </c>
      <c r="O113" s="23">
        <v>1</v>
      </c>
    </row>
    <row r="114" spans="1:15" x14ac:dyDescent="0.25">
      <c r="A114" s="21" t="s">
        <v>24</v>
      </c>
      <c r="B114" s="22" t="s">
        <v>120</v>
      </c>
      <c r="C114" s="25">
        <v>12</v>
      </c>
      <c r="D114" s="23">
        <v>1</v>
      </c>
      <c r="E114" s="23">
        <v>1</v>
      </c>
      <c r="F114" s="23">
        <v>1</v>
      </c>
      <c r="G114" s="23">
        <v>1</v>
      </c>
      <c r="H114" s="23">
        <v>1</v>
      </c>
      <c r="I114" s="23">
        <v>1</v>
      </c>
      <c r="J114" s="23">
        <v>1</v>
      </c>
      <c r="K114" s="23">
        <v>1</v>
      </c>
      <c r="L114" s="23">
        <v>1</v>
      </c>
      <c r="M114" s="23">
        <v>1</v>
      </c>
      <c r="N114" s="23">
        <v>1</v>
      </c>
      <c r="O114" s="23">
        <v>1</v>
      </c>
    </row>
    <row r="115" spans="1:15" x14ac:dyDescent="0.25">
      <c r="A115" s="21" t="s">
        <v>24</v>
      </c>
      <c r="B115" s="22" t="s">
        <v>121</v>
      </c>
      <c r="C115" s="25">
        <v>12</v>
      </c>
      <c r="D115" s="23">
        <v>1</v>
      </c>
      <c r="E115" s="23">
        <v>1</v>
      </c>
      <c r="F115" s="23">
        <v>1</v>
      </c>
      <c r="G115" s="23">
        <v>1</v>
      </c>
      <c r="H115" s="23">
        <v>1</v>
      </c>
      <c r="I115" s="23">
        <v>1</v>
      </c>
      <c r="J115" s="23">
        <v>1</v>
      </c>
      <c r="K115" s="23">
        <v>1</v>
      </c>
      <c r="L115" s="23">
        <v>1</v>
      </c>
      <c r="M115" s="23">
        <v>1</v>
      </c>
      <c r="N115" s="23">
        <v>1</v>
      </c>
      <c r="O115" s="23">
        <v>1</v>
      </c>
    </row>
    <row r="116" spans="1:15" x14ac:dyDescent="0.25">
      <c r="A116" s="21" t="s">
        <v>24</v>
      </c>
      <c r="B116" s="22" t="s">
        <v>122</v>
      </c>
      <c r="C116" s="25">
        <v>57574</v>
      </c>
      <c r="D116" s="23">
        <v>0</v>
      </c>
      <c r="E116" s="23">
        <v>0</v>
      </c>
      <c r="F116" s="23">
        <v>0</v>
      </c>
      <c r="G116" s="23">
        <v>0</v>
      </c>
      <c r="H116" s="23">
        <v>0</v>
      </c>
      <c r="I116" s="23">
        <v>0</v>
      </c>
      <c r="J116" s="23">
        <v>19191</v>
      </c>
      <c r="K116" s="23">
        <v>0</v>
      </c>
      <c r="L116" s="23">
        <v>0</v>
      </c>
      <c r="M116" s="23">
        <v>0</v>
      </c>
      <c r="N116" s="23">
        <v>38383</v>
      </c>
      <c r="O116" s="23">
        <v>0</v>
      </c>
    </row>
    <row r="117" spans="1:15" x14ac:dyDescent="0.25">
      <c r="A117" s="21" t="s">
        <v>24</v>
      </c>
      <c r="B117" s="22" t="s">
        <v>123</v>
      </c>
      <c r="C117" s="25">
        <v>96200</v>
      </c>
      <c r="D117" s="23">
        <v>0</v>
      </c>
      <c r="E117" s="23">
        <v>96200</v>
      </c>
      <c r="F117" s="23">
        <v>0</v>
      </c>
      <c r="G117" s="23">
        <v>0</v>
      </c>
      <c r="H117" s="23">
        <v>0</v>
      </c>
      <c r="I117" s="23">
        <v>0</v>
      </c>
      <c r="J117" s="23">
        <v>0</v>
      </c>
      <c r="K117" s="23">
        <v>0</v>
      </c>
      <c r="L117" s="23">
        <v>0</v>
      </c>
      <c r="M117" s="23">
        <v>0</v>
      </c>
      <c r="N117" s="23">
        <v>0</v>
      </c>
      <c r="O117" s="23">
        <v>0</v>
      </c>
    </row>
    <row r="118" spans="1:15" x14ac:dyDescent="0.25">
      <c r="A118" s="21" t="s">
        <v>24</v>
      </c>
      <c r="B118" s="22" t="s">
        <v>124</v>
      </c>
      <c r="C118" s="25">
        <v>12</v>
      </c>
      <c r="D118" s="23">
        <v>1</v>
      </c>
      <c r="E118" s="23">
        <v>1</v>
      </c>
      <c r="F118" s="23">
        <v>1</v>
      </c>
      <c r="G118" s="23">
        <v>1</v>
      </c>
      <c r="H118" s="23">
        <v>1</v>
      </c>
      <c r="I118" s="23">
        <v>1</v>
      </c>
      <c r="J118" s="23">
        <v>1</v>
      </c>
      <c r="K118" s="23">
        <v>1</v>
      </c>
      <c r="L118" s="23">
        <v>1</v>
      </c>
      <c r="M118" s="23">
        <v>1</v>
      </c>
      <c r="N118" s="23">
        <v>1</v>
      </c>
      <c r="O118" s="23">
        <v>1</v>
      </c>
    </row>
    <row r="119" spans="1:15" ht="42.75" x14ac:dyDescent="0.25">
      <c r="A119" s="21" t="s">
        <v>24</v>
      </c>
      <c r="B119" s="22" t="s">
        <v>125</v>
      </c>
      <c r="C119" s="25">
        <v>12</v>
      </c>
      <c r="D119" s="23">
        <v>1</v>
      </c>
      <c r="E119" s="23">
        <v>1</v>
      </c>
      <c r="F119" s="23">
        <v>1</v>
      </c>
      <c r="G119" s="23">
        <v>1</v>
      </c>
      <c r="H119" s="23">
        <v>1</v>
      </c>
      <c r="I119" s="23">
        <v>1</v>
      </c>
      <c r="J119" s="23">
        <v>1</v>
      </c>
      <c r="K119" s="23">
        <v>1</v>
      </c>
      <c r="L119" s="23">
        <v>1</v>
      </c>
      <c r="M119" s="23">
        <v>1</v>
      </c>
      <c r="N119" s="23">
        <v>1</v>
      </c>
      <c r="O119" s="23">
        <v>1</v>
      </c>
    </row>
    <row r="120" spans="1:15" x14ac:dyDescent="0.25">
      <c r="A120" s="21">
        <v>4314</v>
      </c>
      <c r="B120" s="22" t="s">
        <v>126</v>
      </c>
      <c r="C120" s="23">
        <f t="shared" ref="C120:O120" si="29">SUM(C121:C129)</f>
        <v>221243</v>
      </c>
      <c r="D120" s="23">
        <f t="shared" si="29"/>
        <v>9678</v>
      </c>
      <c r="E120" s="23">
        <f t="shared" si="29"/>
        <v>28564</v>
      </c>
      <c r="F120" s="23">
        <f t="shared" si="29"/>
        <v>11744</v>
      </c>
      <c r="G120" s="23">
        <f t="shared" si="29"/>
        <v>20087</v>
      </c>
      <c r="H120" s="23">
        <f t="shared" si="29"/>
        <v>14299</v>
      </c>
      <c r="I120" s="23">
        <f t="shared" si="29"/>
        <v>19737</v>
      </c>
      <c r="J120" s="23">
        <f t="shared" si="29"/>
        <v>9712</v>
      </c>
      <c r="K120" s="23">
        <f t="shared" si="29"/>
        <v>13329</v>
      </c>
      <c r="L120" s="23">
        <f t="shared" si="29"/>
        <v>8235</v>
      </c>
      <c r="M120" s="23">
        <f t="shared" si="29"/>
        <v>27083</v>
      </c>
      <c r="N120" s="23">
        <f t="shared" si="29"/>
        <v>25719</v>
      </c>
      <c r="O120" s="23">
        <f t="shared" si="29"/>
        <v>33056</v>
      </c>
    </row>
    <row r="121" spans="1:15" x14ac:dyDescent="0.25">
      <c r="A121" s="21" t="s">
        <v>24</v>
      </c>
      <c r="B121" s="22" t="s">
        <v>127</v>
      </c>
      <c r="C121" s="25">
        <v>132951</v>
      </c>
      <c r="D121" s="23">
        <v>6162</v>
      </c>
      <c r="E121" s="23">
        <v>6789</v>
      </c>
      <c r="F121" s="23">
        <v>11738</v>
      </c>
      <c r="G121" s="23">
        <v>9670</v>
      </c>
      <c r="H121" s="23">
        <v>10665</v>
      </c>
      <c r="I121" s="23">
        <v>8847</v>
      </c>
      <c r="J121" s="23">
        <v>6078</v>
      </c>
      <c r="K121" s="23">
        <v>6540</v>
      </c>
      <c r="L121" s="23">
        <v>8229</v>
      </c>
      <c r="M121" s="23">
        <v>13511</v>
      </c>
      <c r="N121" s="23">
        <v>22085</v>
      </c>
      <c r="O121" s="23">
        <v>22637</v>
      </c>
    </row>
    <row r="122" spans="1:15" x14ac:dyDescent="0.25">
      <c r="A122" s="21" t="s">
        <v>24</v>
      </c>
      <c r="B122" s="22" t="s">
        <v>128</v>
      </c>
      <c r="C122" s="25">
        <v>12</v>
      </c>
      <c r="D122" s="23">
        <v>1</v>
      </c>
      <c r="E122" s="23">
        <v>1</v>
      </c>
      <c r="F122" s="23">
        <v>1</v>
      </c>
      <c r="G122" s="23">
        <v>1</v>
      </c>
      <c r="H122" s="23">
        <v>1</v>
      </c>
      <c r="I122" s="23">
        <v>1</v>
      </c>
      <c r="J122" s="23">
        <v>1</v>
      </c>
      <c r="K122" s="23">
        <v>1</v>
      </c>
      <c r="L122" s="23">
        <v>1</v>
      </c>
      <c r="M122" s="23">
        <v>1</v>
      </c>
      <c r="N122" s="23">
        <v>1</v>
      </c>
      <c r="O122" s="23">
        <v>1</v>
      </c>
    </row>
    <row r="123" spans="1:15" x14ac:dyDescent="0.25">
      <c r="A123" s="21" t="s">
        <v>24</v>
      </c>
      <c r="B123" s="22" t="s">
        <v>129</v>
      </c>
      <c r="C123" s="25">
        <v>12</v>
      </c>
      <c r="D123" s="23">
        <v>1</v>
      </c>
      <c r="E123" s="23">
        <v>1</v>
      </c>
      <c r="F123" s="23">
        <v>1</v>
      </c>
      <c r="G123" s="23">
        <v>1</v>
      </c>
      <c r="H123" s="23">
        <v>1</v>
      </c>
      <c r="I123" s="23">
        <v>1</v>
      </c>
      <c r="J123" s="23">
        <v>1</v>
      </c>
      <c r="K123" s="23">
        <v>1</v>
      </c>
      <c r="L123" s="23">
        <v>1</v>
      </c>
      <c r="M123" s="23">
        <v>1</v>
      </c>
      <c r="N123" s="23">
        <v>1</v>
      </c>
      <c r="O123" s="23">
        <v>1</v>
      </c>
    </row>
    <row r="124" spans="1:15" x14ac:dyDescent="0.25">
      <c r="A124" s="21" t="s">
        <v>24</v>
      </c>
      <c r="B124" s="22" t="s">
        <v>130</v>
      </c>
      <c r="C124" s="25">
        <v>54305</v>
      </c>
      <c r="D124" s="23">
        <v>3510</v>
      </c>
      <c r="E124" s="23">
        <v>21769</v>
      </c>
      <c r="F124" s="23">
        <v>0</v>
      </c>
      <c r="G124" s="23">
        <v>3628</v>
      </c>
      <c r="H124" s="23">
        <v>3628</v>
      </c>
      <c r="I124" s="23">
        <v>10884</v>
      </c>
      <c r="J124" s="23">
        <v>3628</v>
      </c>
      <c r="K124" s="23">
        <v>0</v>
      </c>
      <c r="L124" s="23">
        <v>0</v>
      </c>
      <c r="M124" s="23">
        <v>0</v>
      </c>
      <c r="N124" s="23">
        <v>3628</v>
      </c>
      <c r="O124" s="23">
        <v>3630</v>
      </c>
    </row>
    <row r="125" spans="1:15" x14ac:dyDescent="0.25">
      <c r="A125" s="21" t="s">
        <v>24</v>
      </c>
      <c r="B125" s="22" t="s">
        <v>131</v>
      </c>
      <c r="C125" s="25">
        <v>12</v>
      </c>
      <c r="D125" s="23">
        <v>1</v>
      </c>
      <c r="E125" s="23">
        <v>1</v>
      </c>
      <c r="F125" s="23">
        <v>1</v>
      </c>
      <c r="G125" s="23">
        <v>1</v>
      </c>
      <c r="H125" s="23">
        <v>1</v>
      </c>
      <c r="I125" s="23">
        <v>1</v>
      </c>
      <c r="J125" s="23">
        <v>1</v>
      </c>
      <c r="K125" s="23">
        <v>1</v>
      </c>
      <c r="L125" s="23">
        <v>1</v>
      </c>
      <c r="M125" s="23">
        <v>1</v>
      </c>
      <c r="N125" s="23">
        <v>1</v>
      </c>
      <c r="O125" s="23">
        <v>1</v>
      </c>
    </row>
    <row r="126" spans="1:15" x14ac:dyDescent="0.25">
      <c r="A126" s="21" t="s">
        <v>24</v>
      </c>
      <c r="B126" s="22" t="s">
        <v>132</v>
      </c>
      <c r="C126" s="25">
        <v>12</v>
      </c>
      <c r="D126" s="23">
        <v>1</v>
      </c>
      <c r="E126" s="23">
        <v>1</v>
      </c>
      <c r="F126" s="23">
        <v>1</v>
      </c>
      <c r="G126" s="23">
        <v>1</v>
      </c>
      <c r="H126" s="23">
        <v>1</v>
      </c>
      <c r="I126" s="23">
        <v>1</v>
      </c>
      <c r="J126" s="23">
        <v>1</v>
      </c>
      <c r="K126" s="23">
        <v>1</v>
      </c>
      <c r="L126" s="23">
        <v>1</v>
      </c>
      <c r="M126" s="23">
        <v>1</v>
      </c>
      <c r="N126" s="23">
        <v>1</v>
      </c>
      <c r="O126" s="23">
        <v>1</v>
      </c>
    </row>
    <row r="127" spans="1:15" x14ac:dyDescent="0.25">
      <c r="A127" s="21" t="s">
        <v>24</v>
      </c>
      <c r="B127" s="22" t="s">
        <v>133</v>
      </c>
      <c r="C127" s="25">
        <v>12</v>
      </c>
      <c r="D127" s="23">
        <v>1</v>
      </c>
      <c r="E127" s="23">
        <v>1</v>
      </c>
      <c r="F127" s="23">
        <v>1</v>
      </c>
      <c r="G127" s="23">
        <v>1</v>
      </c>
      <c r="H127" s="23">
        <v>1</v>
      </c>
      <c r="I127" s="23">
        <v>1</v>
      </c>
      <c r="J127" s="23">
        <v>1</v>
      </c>
      <c r="K127" s="23">
        <v>1</v>
      </c>
      <c r="L127" s="23">
        <v>1</v>
      </c>
      <c r="M127" s="23">
        <v>1</v>
      </c>
      <c r="N127" s="23">
        <v>1</v>
      </c>
      <c r="O127" s="23">
        <v>1</v>
      </c>
    </row>
    <row r="128" spans="1:15" x14ac:dyDescent="0.25">
      <c r="A128" s="21" t="s">
        <v>24</v>
      </c>
      <c r="B128" s="22" t="s">
        <v>134</v>
      </c>
      <c r="C128" s="25">
        <v>12</v>
      </c>
      <c r="D128" s="23">
        <v>1</v>
      </c>
      <c r="E128" s="23">
        <v>1</v>
      </c>
      <c r="F128" s="23">
        <v>1</v>
      </c>
      <c r="G128" s="23">
        <v>1</v>
      </c>
      <c r="H128" s="23">
        <v>1</v>
      </c>
      <c r="I128" s="23">
        <v>1</v>
      </c>
      <c r="J128" s="23">
        <v>1</v>
      </c>
      <c r="K128" s="23">
        <v>1</v>
      </c>
      <c r="L128" s="23">
        <v>1</v>
      </c>
      <c r="M128" s="23">
        <v>1</v>
      </c>
      <c r="N128" s="23">
        <v>1</v>
      </c>
      <c r="O128" s="23">
        <v>1</v>
      </c>
    </row>
    <row r="129" spans="1:15" x14ac:dyDescent="0.25">
      <c r="A129" s="21" t="s">
        <v>24</v>
      </c>
      <c r="B129" s="22" t="s">
        <v>135</v>
      </c>
      <c r="C129" s="25">
        <v>33915</v>
      </c>
      <c r="D129" s="23">
        <v>0</v>
      </c>
      <c r="E129" s="23">
        <v>0</v>
      </c>
      <c r="F129" s="23">
        <v>0</v>
      </c>
      <c r="G129" s="23">
        <v>6783</v>
      </c>
      <c r="H129" s="23">
        <v>0</v>
      </c>
      <c r="I129" s="23">
        <v>0</v>
      </c>
      <c r="J129" s="23">
        <v>0</v>
      </c>
      <c r="K129" s="23">
        <v>6783</v>
      </c>
      <c r="L129" s="23">
        <v>0</v>
      </c>
      <c r="M129" s="23">
        <v>13566</v>
      </c>
      <c r="N129" s="23">
        <v>0</v>
      </c>
      <c r="O129" s="23">
        <v>6783</v>
      </c>
    </row>
    <row r="130" spans="1:15" x14ac:dyDescent="0.25">
      <c r="A130" s="21">
        <v>4315</v>
      </c>
      <c r="B130" s="22" t="s">
        <v>136</v>
      </c>
      <c r="C130" s="23">
        <v>12</v>
      </c>
      <c r="D130" s="23">
        <v>1</v>
      </c>
      <c r="E130" s="23">
        <v>1</v>
      </c>
      <c r="F130" s="23">
        <v>1</v>
      </c>
      <c r="G130" s="23">
        <v>1</v>
      </c>
      <c r="H130" s="23">
        <v>1</v>
      </c>
      <c r="I130" s="23">
        <v>1</v>
      </c>
      <c r="J130" s="23">
        <v>1</v>
      </c>
      <c r="K130" s="23">
        <v>1</v>
      </c>
      <c r="L130" s="23">
        <v>1</v>
      </c>
      <c r="M130" s="23">
        <v>1</v>
      </c>
      <c r="N130" s="23">
        <v>1</v>
      </c>
      <c r="O130" s="23">
        <v>1</v>
      </c>
    </row>
    <row r="131" spans="1:15" x14ac:dyDescent="0.25">
      <c r="A131" s="21">
        <v>4316</v>
      </c>
      <c r="B131" s="22" t="s">
        <v>137</v>
      </c>
      <c r="C131" s="22">
        <v>12</v>
      </c>
      <c r="D131" s="23">
        <v>1</v>
      </c>
      <c r="E131" s="23">
        <v>1</v>
      </c>
      <c r="F131" s="23">
        <v>1</v>
      </c>
      <c r="G131" s="23">
        <v>1</v>
      </c>
      <c r="H131" s="23">
        <v>1</v>
      </c>
      <c r="I131" s="23">
        <v>1</v>
      </c>
      <c r="J131" s="23">
        <v>1</v>
      </c>
      <c r="K131" s="23">
        <v>1</v>
      </c>
      <c r="L131" s="23">
        <v>1</v>
      </c>
      <c r="M131" s="23">
        <v>1</v>
      </c>
      <c r="N131" s="23">
        <v>1</v>
      </c>
      <c r="O131" s="23">
        <v>1</v>
      </c>
    </row>
    <row r="132" spans="1:15" x14ac:dyDescent="0.25">
      <c r="A132" s="21">
        <v>4317</v>
      </c>
      <c r="B132" s="22" t="s">
        <v>138</v>
      </c>
      <c r="C132" s="22">
        <f t="shared" ref="C132:O132" si="30">SUM(C133:C135)</f>
        <v>36</v>
      </c>
      <c r="D132" s="22">
        <f t="shared" si="30"/>
        <v>3</v>
      </c>
      <c r="E132" s="22">
        <f t="shared" si="30"/>
        <v>3</v>
      </c>
      <c r="F132" s="22">
        <f t="shared" si="30"/>
        <v>3</v>
      </c>
      <c r="G132" s="22">
        <f t="shared" si="30"/>
        <v>3</v>
      </c>
      <c r="H132" s="22">
        <f t="shared" si="30"/>
        <v>3</v>
      </c>
      <c r="I132" s="22">
        <f t="shared" si="30"/>
        <v>3</v>
      </c>
      <c r="J132" s="22">
        <f t="shared" si="30"/>
        <v>3</v>
      </c>
      <c r="K132" s="22">
        <f t="shared" si="30"/>
        <v>3</v>
      </c>
      <c r="L132" s="22">
        <f t="shared" si="30"/>
        <v>3</v>
      </c>
      <c r="M132" s="22">
        <f t="shared" si="30"/>
        <v>3</v>
      </c>
      <c r="N132" s="22">
        <f t="shared" si="30"/>
        <v>3</v>
      </c>
      <c r="O132" s="22">
        <f t="shared" si="30"/>
        <v>3</v>
      </c>
    </row>
    <row r="133" spans="1:15" x14ac:dyDescent="0.25">
      <c r="A133" s="21" t="s">
        <v>24</v>
      </c>
      <c r="B133" s="22" t="s">
        <v>139</v>
      </c>
      <c r="C133" s="25">
        <v>12</v>
      </c>
      <c r="D133" s="23">
        <v>1</v>
      </c>
      <c r="E133" s="23">
        <v>1</v>
      </c>
      <c r="F133" s="23">
        <v>1</v>
      </c>
      <c r="G133" s="23">
        <v>1</v>
      </c>
      <c r="H133" s="23">
        <v>1</v>
      </c>
      <c r="I133" s="23">
        <v>1</v>
      </c>
      <c r="J133" s="23">
        <v>1</v>
      </c>
      <c r="K133" s="23">
        <v>1</v>
      </c>
      <c r="L133" s="23">
        <v>1</v>
      </c>
      <c r="M133" s="23">
        <v>1</v>
      </c>
      <c r="N133" s="23">
        <v>1</v>
      </c>
      <c r="O133" s="23">
        <v>1</v>
      </c>
    </row>
    <row r="134" spans="1:15" x14ac:dyDescent="0.25">
      <c r="A134" s="21" t="s">
        <v>24</v>
      </c>
      <c r="B134" s="22" t="s">
        <v>140</v>
      </c>
      <c r="C134" s="25">
        <v>12</v>
      </c>
      <c r="D134" s="23">
        <v>1</v>
      </c>
      <c r="E134" s="23">
        <v>1</v>
      </c>
      <c r="F134" s="23">
        <v>1</v>
      </c>
      <c r="G134" s="23">
        <v>1</v>
      </c>
      <c r="H134" s="23">
        <v>1</v>
      </c>
      <c r="I134" s="23">
        <v>1</v>
      </c>
      <c r="J134" s="23">
        <v>1</v>
      </c>
      <c r="K134" s="23">
        <v>1</v>
      </c>
      <c r="L134" s="23">
        <v>1</v>
      </c>
      <c r="M134" s="23">
        <v>1</v>
      </c>
      <c r="N134" s="23">
        <v>1</v>
      </c>
      <c r="O134" s="23">
        <v>1</v>
      </c>
    </row>
    <row r="135" spans="1:15" x14ac:dyDescent="0.25">
      <c r="A135" s="21" t="s">
        <v>24</v>
      </c>
      <c r="B135" s="22" t="s">
        <v>141</v>
      </c>
      <c r="C135" s="25">
        <v>12</v>
      </c>
      <c r="D135" s="23">
        <v>1</v>
      </c>
      <c r="E135" s="23">
        <v>1</v>
      </c>
      <c r="F135" s="23">
        <v>1</v>
      </c>
      <c r="G135" s="23">
        <v>1</v>
      </c>
      <c r="H135" s="23">
        <v>1</v>
      </c>
      <c r="I135" s="23">
        <v>1</v>
      </c>
      <c r="J135" s="23">
        <v>1</v>
      </c>
      <c r="K135" s="23">
        <v>1</v>
      </c>
      <c r="L135" s="23">
        <v>1</v>
      </c>
      <c r="M135" s="23">
        <v>1</v>
      </c>
      <c r="N135" s="23">
        <v>1</v>
      </c>
      <c r="O135" s="23">
        <v>1</v>
      </c>
    </row>
    <row r="136" spans="1:15" x14ac:dyDescent="0.25">
      <c r="A136" s="21">
        <v>4318</v>
      </c>
      <c r="B136" s="22" t="s">
        <v>142</v>
      </c>
      <c r="C136" s="23">
        <f>C137+C138+C139+C140+C141+C142+C146+C147+C148</f>
        <v>2400981</v>
      </c>
      <c r="D136" s="23">
        <f t="shared" ref="D136:O136" si="31">D137+D138+D139+D140+D141+D142+D146+D147+D148</f>
        <v>170661</v>
      </c>
      <c r="E136" s="23">
        <f t="shared" si="31"/>
        <v>196317</v>
      </c>
      <c r="F136" s="23">
        <f t="shared" si="31"/>
        <v>220449</v>
      </c>
      <c r="G136" s="23">
        <f t="shared" si="31"/>
        <v>197250</v>
      </c>
      <c r="H136" s="23">
        <f t="shared" si="31"/>
        <v>209267</v>
      </c>
      <c r="I136" s="23">
        <f t="shared" si="31"/>
        <v>242837</v>
      </c>
      <c r="J136" s="23">
        <f t="shared" si="31"/>
        <v>116915</v>
      </c>
      <c r="K136" s="23">
        <f t="shared" si="31"/>
        <v>222188</v>
      </c>
      <c r="L136" s="23">
        <f t="shared" si="31"/>
        <v>192495</v>
      </c>
      <c r="M136" s="23">
        <f t="shared" si="31"/>
        <v>247992</v>
      </c>
      <c r="N136" s="23">
        <f t="shared" si="31"/>
        <v>266003</v>
      </c>
      <c r="O136" s="23">
        <f t="shared" si="31"/>
        <v>118607</v>
      </c>
    </row>
    <row r="137" spans="1:15" x14ac:dyDescent="0.25">
      <c r="A137" s="21" t="s">
        <v>24</v>
      </c>
      <c r="B137" s="22" t="s">
        <v>143</v>
      </c>
      <c r="C137" s="25">
        <v>1167003</v>
      </c>
      <c r="D137" s="23">
        <v>94921</v>
      </c>
      <c r="E137" s="23">
        <v>67599</v>
      </c>
      <c r="F137" s="23">
        <v>100819</v>
      </c>
      <c r="G137" s="23">
        <v>87092</v>
      </c>
      <c r="H137" s="23">
        <v>121523</v>
      </c>
      <c r="I137" s="23">
        <v>128329</v>
      </c>
      <c r="J137" s="23">
        <v>25710</v>
      </c>
      <c r="K137" s="23">
        <v>127841</v>
      </c>
      <c r="L137" s="23">
        <v>110619</v>
      </c>
      <c r="M137" s="23">
        <v>143363</v>
      </c>
      <c r="N137" s="23">
        <v>137813</v>
      </c>
      <c r="O137" s="23">
        <v>21374</v>
      </c>
    </row>
    <row r="138" spans="1:15" x14ac:dyDescent="0.25">
      <c r="A138" s="21" t="s">
        <v>24</v>
      </c>
      <c r="B138" s="22" t="s">
        <v>144</v>
      </c>
      <c r="C138" s="25">
        <v>262463</v>
      </c>
      <c r="D138" s="23">
        <v>25008</v>
      </c>
      <c r="E138" s="23">
        <v>21213</v>
      </c>
      <c r="F138" s="23">
        <v>26264</v>
      </c>
      <c r="G138" s="23">
        <v>20154</v>
      </c>
      <c r="H138" s="23">
        <v>21104</v>
      </c>
      <c r="I138" s="23">
        <v>24321</v>
      </c>
      <c r="J138" s="23">
        <v>25490</v>
      </c>
      <c r="K138" s="23">
        <v>20814</v>
      </c>
      <c r="L138" s="23">
        <v>16405</v>
      </c>
      <c r="M138" s="23">
        <v>22700</v>
      </c>
      <c r="N138" s="23">
        <v>19923</v>
      </c>
      <c r="O138" s="23">
        <v>19067</v>
      </c>
    </row>
    <row r="139" spans="1:15" x14ac:dyDescent="0.25">
      <c r="A139" s="21" t="s">
        <v>24</v>
      </c>
      <c r="B139" s="22" t="s">
        <v>145</v>
      </c>
      <c r="C139" s="25">
        <v>149807</v>
      </c>
      <c r="D139" s="23">
        <v>11806</v>
      </c>
      <c r="E139" s="23">
        <v>8754</v>
      </c>
      <c r="F139" s="23">
        <v>10798</v>
      </c>
      <c r="G139" s="23">
        <v>8274</v>
      </c>
      <c r="H139" s="23">
        <v>8703</v>
      </c>
      <c r="I139" s="23">
        <v>12443</v>
      </c>
      <c r="J139" s="23">
        <v>10480</v>
      </c>
      <c r="K139" s="23">
        <v>11170</v>
      </c>
      <c r="L139" s="23">
        <v>8412</v>
      </c>
      <c r="M139" s="23">
        <v>9189</v>
      </c>
      <c r="N139" s="23">
        <v>33227</v>
      </c>
      <c r="O139" s="23">
        <v>16551</v>
      </c>
    </row>
    <row r="140" spans="1:15" x14ac:dyDescent="0.25">
      <c r="A140" s="21" t="s">
        <v>24</v>
      </c>
      <c r="B140" s="22" t="s">
        <v>146</v>
      </c>
      <c r="C140" s="25">
        <v>24183</v>
      </c>
      <c r="D140" s="23">
        <v>8097</v>
      </c>
      <c r="E140" s="23">
        <v>4180</v>
      </c>
      <c r="F140" s="23">
        <v>4368</v>
      </c>
      <c r="G140" s="23">
        <v>2184</v>
      </c>
      <c r="H140" s="23">
        <v>869</v>
      </c>
      <c r="I140" s="23">
        <v>753</v>
      </c>
      <c r="J140" s="23">
        <v>640</v>
      </c>
      <c r="K140" s="23">
        <v>451</v>
      </c>
      <c r="L140" s="23">
        <v>414</v>
      </c>
      <c r="M140" s="23">
        <v>1242</v>
      </c>
      <c r="N140" s="23">
        <v>453</v>
      </c>
      <c r="O140" s="23">
        <v>532</v>
      </c>
    </row>
    <row r="141" spans="1:15" x14ac:dyDescent="0.25">
      <c r="A141" s="21" t="s">
        <v>24</v>
      </c>
      <c r="B141" s="22" t="s">
        <v>147</v>
      </c>
      <c r="C141" s="25">
        <v>51698</v>
      </c>
      <c r="D141" s="23">
        <v>2709</v>
      </c>
      <c r="E141" s="23">
        <v>5795</v>
      </c>
      <c r="F141" s="23">
        <v>2535</v>
      </c>
      <c r="G141" s="23">
        <v>3350</v>
      </c>
      <c r="H141" s="23">
        <v>6881</v>
      </c>
      <c r="I141" s="23">
        <v>11952</v>
      </c>
      <c r="J141" s="23">
        <v>2354</v>
      </c>
      <c r="K141" s="23">
        <v>3803</v>
      </c>
      <c r="L141" s="23">
        <v>3622</v>
      </c>
      <c r="M141" s="23">
        <v>1811</v>
      </c>
      <c r="N141" s="23">
        <v>3622</v>
      </c>
      <c r="O141" s="23">
        <v>3264</v>
      </c>
    </row>
    <row r="142" spans="1:15" x14ac:dyDescent="0.25">
      <c r="A142" s="21" t="s">
        <v>24</v>
      </c>
      <c r="B142" s="22" t="s">
        <v>148</v>
      </c>
      <c r="C142" s="25">
        <f t="shared" ref="C142" si="32">SUM(C143:C145)</f>
        <v>716827</v>
      </c>
      <c r="D142" s="30">
        <f t="shared" ref="D142:O142" si="33">SUM(D143:D145)</f>
        <v>25704</v>
      </c>
      <c r="E142" s="30">
        <f t="shared" si="33"/>
        <v>86360</v>
      </c>
      <c r="F142" s="30">
        <f t="shared" si="33"/>
        <v>73249</v>
      </c>
      <c r="G142" s="30">
        <f t="shared" si="33"/>
        <v>73780</v>
      </c>
      <c r="H142" s="30">
        <f t="shared" si="33"/>
        <v>47771</v>
      </c>
      <c r="I142" s="30">
        <f t="shared" si="33"/>
        <v>62623</v>
      </c>
      <c r="J142" s="30">
        <f t="shared" si="33"/>
        <v>49825</v>
      </c>
      <c r="K142" s="30">
        <f t="shared" si="33"/>
        <v>55693</v>
      </c>
      <c r="L142" s="30">
        <f t="shared" si="33"/>
        <v>50607</v>
      </c>
      <c r="M142" s="30">
        <f t="shared" si="33"/>
        <v>67271</v>
      </c>
      <c r="N142" s="30">
        <f t="shared" si="33"/>
        <v>68549</v>
      </c>
      <c r="O142" s="30">
        <f t="shared" si="33"/>
        <v>55395</v>
      </c>
    </row>
    <row r="143" spans="1:15" ht="28.5" x14ac:dyDescent="0.25">
      <c r="A143" s="21"/>
      <c r="B143" s="22" t="s">
        <v>149</v>
      </c>
      <c r="C143" s="25">
        <v>706810</v>
      </c>
      <c r="D143" s="23">
        <v>25704</v>
      </c>
      <c r="E143" s="23">
        <v>83656</v>
      </c>
      <c r="F143" s="23">
        <v>71447</v>
      </c>
      <c r="G143" s="23">
        <v>72394</v>
      </c>
      <c r="H143" s="23">
        <v>47771</v>
      </c>
      <c r="I143" s="23">
        <v>62623</v>
      </c>
      <c r="J143" s="23">
        <v>47791</v>
      </c>
      <c r="K143" s="23">
        <v>55693</v>
      </c>
      <c r="L143" s="23">
        <v>48516</v>
      </c>
      <c r="M143" s="23">
        <v>67271</v>
      </c>
      <c r="N143" s="23">
        <v>68549</v>
      </c>
      <c r="O143" s="23">
        <v>55395</v>
      </c>
    </row>
    <row r="144" spans="1:15" ht="28.5" x14ac:dyDescent="0.25">
      <c r="A144" s="21"/>
      <c r="B144" s="31" t="s">
        <v>150</v>
      </c>
      <c r="C144" s="25">
        <v>1133</v>
      </c>
      <c r="D144" s="23">
        <v>0</v>
      </c>
      <c r="E144" s="23">
        <v>0</v>
      </c>
      <c r="F144" s="23">
        <v>0</v>
      </c>
      <c r="G144" s="23">
        <v>0</v>
      </c>
      <c r="H144" s="23">
        <v>0</v>
      </c>
      <c r="I144" s="23">
        <v>0</v>
      </c>
      <c r="J144" s="23">
        <v>1133</v>
      </c>
      <c r="K144" s="23">
        <v>0</v>
      </c>
      <c r="L144" s="23">
        <v>0</v>
      </c>
      <c r="M144" s="23">
        <v>0</v>
      </c>
      <c r="N144" s="23">
        <v>0</v>
      </c>
      <c r="O144" s="23">
        <v>0</v>
      </c>
    </row>
    <row r="145" spans="1:15" x14ac:dyDescent="0.25">
      <c r="A145" s="21"/>
      <c r="B145" s="32" t="s">
        <v>151</v>
      </c>
      <c r="C145" s="25">
        <v>8884</v>
      </c>
      <c r="D145" s="23">
        <v>0</v>
      </c>
      <c r="E145" s="23">
        <v>2704</v>
      </c>
      <c r="F145" s="23">
        <v>1802</v>
      </c>
      <c r="G145" s="23">
        <v>1386</v>
      </c>
      <c r="H145" s="23">
        <v>0</v>
      </c>
      <c r="I145" s="23">
        <v>0</v>
      </c>
      <c r="J145" s="23">
        <v>901</v>
      </c>
      <c r="K145" s="23">
        <v>0</v>
      </c>
      <c r="L145" s="23">
        <v>2091</v>
      </c>
      <c r="M145" s="23">
        <v>0</v>
      </c>
      <c r="N145" s="23">
        <v>0</v>
      </c>
      <c r="O145" s="23">
        <v>0</v>
      </c>
    </row>
    <row r="146" spans="1:15" x14ac:dyDescent="0.25">
      <c r="A146" s="21"/>
      <c r="B146" s="32" t="s">
        <v>152</v>
      </c>
      <c r="C146" s="25">
        <v>10000</v>
      </c>
      <c r="D146" s="23">
        <v>833</v>
      </c>
      <c r="E146" s="23">
        <v>833</v>
      </c>
      <c r="F146" s="23">
        <v>833</v>
      </c>
      <c r="G146" s="23">
        <v>833</v>
      </c>
      <c r="H146" s="23">
        <v>833</v>
      </c>
      <c r="I146" s="23">
        <v>833</v>
      </c>
      <c r="J146" s="23">
        <v>833</v>
      </c>
      <c r="K146" s="23">
        <v>833</v>
      </c>
      <c r="L146" s="23">
        <v>833</v>
      </c>
      <c r="M146" s="23">
        <v>833</v>
      </c>
      <c r="N146" s="23">
        <v>833</v>
      </c>
      <c r="O146" s="23">
        <v>837</v>
      </c>
    </row>
    <row r="147" spans="1:15" x14ac:dyDescent="0.25">
      <c r="A147" s="21"/>
      <c r="B147" s="32" t="s">
        <v>153</v>
      </c>
      <c r="C147" s="25">
        <v>4000</v>
      </c>
      <c r="D147" s="23">
        <v>333</v>
      </c>
      <c r="E147" s="23">
        <v>333</v>
      </c>
      <c r="F147" s="23">
        <v>333</v>
      </c>
      <c r="G147" s="23">
        <v>333</v>
      </c>
      <c r="H147" s="23">
        <v>333</v>
      </c>
      <c r="I147" s="23">
        <v>333</v>
      </c>
      <c r="J147" s="23">
        <v>333</v>
      </c>
      <c r="K147" s="23">
        <v>333</v>
      </c>
      <c r="L147" s="23">
        <v>333</v>
      </c>
      <c r="M147" s="23">
        <v>333</v>
      </c>
      <c r="N147" s="23">
        <v>333</v>
      </c>
      <c r="O147" s="23">
        <v>337</v>
      </c>
    </row>
    <row r="148" spans="1:15" x14ac:dyDescent="0.25">
      <c r="A148" s="21"/>
      <c r="B148" s="32" t="s">
        <v>154</v>
      </c>
      <c r="C148" s="25">
        <v>15000</v>
      </c>
      <c r="D148" s="23">
        <v>1250</v>
      </c>
      <c r="E148" s="23">
        <v>1250</v>
      </c>
      <c r="F148" s="23">
        <v>1250</v>
      </c>
      <c r="G148" s="23">
        <v>1250</v>
      </c>
      <c r="H148" s="23">
        <v>1250</v>
      </c>
      <c r="I148" s="23">
        <v>1250</v>
      </c>
      <c r="J148" s="23">
        <v>1250</v>
      </c>
      <c r="K148" s="23">
        <v>1250</v>
      </c>
      <c r="L148" s="23">
        <v>1250</v>
      </c>
      <c r="M148" s="23">
        <v>1250</v>
      </c>
      <c r="N148" s="23">
        <v>1250</v>
      </c>
      <c r="O148" s="23">
        <v>1250</v>
      </c>
    </row>
    <row r="149" spans="1:15" x14ac:dyDescent="0.25">
      <c r="A149" s="18">
        <v>4500</v>
      </c>
      <c r="B149" s="19" t="s">
        <v>155</v>
      </c>
      <c r="C149" s="26">
        <f>C150+C152+C154+C156</f>
        <v>19843</v>
      </c>
      <c r="D149" s="26">
        <f t="shared" ref="D149:O149" si="34">D150+D152+D154+D156</f>
        <v>169</v>
      </c>
      <c r="E149" s="26">
        <f t="shared" si="34"/>
        <v>1406</v>
      </c>
      <c r="F149" s="26">
        <f t="shared" si="34"/>
        <v>9902</v>
      </c>
      <c r="G149" s="26">
        <f t="shared" si="34"/>
        <v>41</v>
      </c>
      <c r="H149" s="26">
        <f t="shared" si="34"/>
        <v>86</v>
      </c>
      <c r="I149" s="26">
        <f t="shared" si="34"/>
        <v>802</v>
      </c>
      <c r="J149" s="26">
        <f t="shared" si="34"/>
        <v>3363</v>
      </c>
      <c r="K149" s="26">
        <f t="shared" si="34"/>
        <v>642</v>
      </c>
      <c r="L149" s="26">
        <f t="shared" si="34"/>
        <v>205</v>
      </c>
      <c r="M149" s="26">
        <f t="shared" si="34"/>
        <v>1824</v>
      </c>
      <c r="N149" s="26">
        <f t="shared" si="34"/>
        <v>873</v>
      </c>
      <c r="O149" s="26">
        <f t="shared" si="34"/>
        <v>530</v>
      </c>
    </row>
    <row r="150" spans="1:15" x14ac:dyDescent="0.25">
      <c r="A150" s="21">
        <v>4501</v>
      </c>
      <c r="B150" s="22" t="s">
        <v>31</v>
      </c>
      <c r="C150" s="26">
        <f>C151</f>
        <v>19807</v>
      </c>
      <c r="D150" s="26">
        <f t="shared" ref="D150:O150" si="35">D151</f>
        <v>166</v>
      </c>
      <c r="E150" s="26">
        <f t="shared" si="35"/>
        <v>1403</v>
      </c>
      <c r="F150" s="26">
        <f t="shared" si="35"/>
        <v>9899</v>
      </c>
      <c r="G150" s="26">
        <f t="shared" si="35"/>
        <v>38</v>
      </c>
      <c r="H150" s="26">
        <f t="shared" si="35"/>
        <v>83</v>
      </c>
      <c r="I150" s="26">
        <f t="shared" si="35"/>
        <v>799</v>
      </c>
      <c r="J150" s="26">
        <f t="shared" si="35"/>
        <v>3360</v>
      </c>
      <c r="K150" s="26">
        <f t="shared" si="35"/>
        <v>639</v>
      </c>
      <c r="L150" s="26">
        <f t="shared" si="35"/>
        <v>202</v>
      </c>
      <c r="M150" s="26">
        <f t="shared" si="35"/>
        <v>1821</v>
      </c>
      <c r="N150" s="26">
        <f t="shared" si="35"/>
        <v>870</v>
      </c>
      <c r="O150" s="26">
        <f t="shared" si="35"/>
        <v>527</v>
      </c>
    </row>
    <row r="151" spans="1:15" x14ac:dyDescent="0.25">
      <c r="A151" s="21" t="s">
        <v>24</v>
      </c>
      <c r="B151" s="22" t="s">
        <v>156</v>
      </c>
      <c r="C151" s="25">
        <v>19807</v>
      </c>
      <c r="D151" s="26">
        <v>166</v>
      </c>
      <c r="E151" s="26">
        <v>1403</v>
      </c>
      <c r="F151" s="26">
        <v>9899</v>
      </c>
      <c r="G151" s="26">
        <v>38</v>
      </c>
      <c r="H151" s="26">
        <v>83</v>
      </c>
      <c r="I151" s="26">
        <v>799</v>
      </c>
      <c r="J151" s="26">
        <v>3360</v>
      </c>
      <c r="K151" s="26">
        <v>639</v>
      </c>
      <c r="L151" s="26">
        <v>202</v>
      </c>
      <c r="M151" s="26">
        <v>1821</v>
      </c>
      <c r="N151" s="26">
        <v>870</v>
      </c>
      <c r="O151" s="26">
        <v>527</v>
      </c>
    </row>
    <row r="152" spans="1:15" x14ac:dyDescent="0.25">
      <c r="A152" s="21">
        <v>4502</v>
      </c>
      <c r="B152" s="22" t="s">
        <v>35</v>
      </c>
      <c r="C152" s="22">
        <f>C153</f>
        <v>12</v>
      </c>
      <c r="D152" s="22">
        <f t="shared" ref="D152:O152" si="36">D153</f>
        <v>1</v>
      </c>
      <c r="E152" s="22">
        <f t="shared" si="36"/>
        <v>1</v>
      </c>
      <c r="F152" s="22">
        <f t="shared" si="36"/>
        <v>1</v>
      </c>
      <c r="G152" s="22">
        <f t="shared" si="36"/>
        <v>1</v>
      </c>
      <c r="H152" s="22">
        <f t="shared" si="36"/>
        <v>1</v>
      </c>
      <c r="I152" s="22">
        <f t="shared" si="36"/>
        <v>1</v>
      </c>
      <c r="J152" s="22">
        <f t="shared" si="36"/>
        <v>1</v>
      </c>
      <c r="K152" s="22">
        <f t="shared" si="36"/>
        <v>1</v>
      </c>
      <c r="L152" s="22">
        <f t="shared" si="36"/>
        <v>1</v>
      </c>
      <c r="M152" s="22">
        <f t="shared" si="36"/>
        <v>1</v>
      </c>
      <c r="N152" s="22">
        <f t="shared" si="36"/>
        <v>1</v>
      </c>
      <c r="O152" s="22">
        <f t="shared" si="36"/>
        <v>1</v>
      </c>
    </row>
    <row r="153" spans="1:15" x14ac:dyDescent="0.25">
      <c r="A153" s="21" t="s">
        <v>24</v>
      </c>
      <c r="B153" s="22" t="s">
        <v>157</v>
      </c>
      <c r="C153" s="25">
        <v>12</v>
      </c>
      <c r="D153" s="23">
        <v>1</v>
      </c>
      <c r="E153" s="23">
        <v>1</v>
      </c>
      <c r="F153" s="23">
        <v>1</v>
      </c>
      <c r="G153" s="23">
        <v>1</v>
      </c>
      <c r="H153" s="23">
        <v>1</v>
      </c>
      <c r="I153" s="23">
        <v>1</v>
      </c>
      <c r="J153" s="23">
        <v>1</v>
      </c>
      <c r="K153" s="23">
        <v>1</v>
      </c>
      <c r="L153" s="23">
        <v>1</v>
      </c>
      <c r="M153" s="23">
        <v>1</v>
      </c>
      <c r="N153" s="23">
        <v>1</v>
      </c>
      <c r="O153" s="23">
        <v>1</v>
      </c>
    </row>
    <row r="154" spans="1:15" x14ac:dyDescent="0.25">
      <c r="A154" s="21">
        <v>4503</v>
      </c>
      <c r="B154" s="22" t="s">
        <v>37</v>
      </c>
      <c r="C154" s="22">
        <f>C155</f>
        <v>12</v>
      </c>
      <c r="D154" s="22">
        <f t="shared" ref="D154:O154" si="37">D155</f>
        <v>1</v>
      </c>
      <c r="E154" s="22">
        <f t="shared" si="37"/>
        <v>1</v>
      </c>
      <c r="F154" s="22">
        <f t="shared" si="37"/>
        <v>1</v>
      </c>
      <c r="G154" s="22">
        <f t="shared" si="37"/>
        <v>1</v>
      </c>
      <c r="H154" s="22">
        <f t="shared" si="37"/>
        <v>1</v>
      </c>
      <c r="I154" s="22">
        <f t="shared" si="37"/>
        <v>1</v>
      </c>
      <c r="J154" s="22">
        <f t="shared" si="37"/>
        <v>1</v>
      </c>
      <c r="K154" s="22">
        <f t="shared" si="37"/>
        <v>1</v>
      </c>
      <c r="L154" s="22">
        <f t="shared" si="37"/>
        <v>1</v>
      </c>
      <c r="M154" s="22">
        <f t="shared" si="37"/>
        <v>1</v>
      </c>
      <c r="N154" s="22">
        <f t="shared" si="37"/>
        <v>1</v>
      </c>
      <c r="O154" s="22">
        <f t="shared" si="37"/>
        <v>1</v>
      </c>
    </row>
    <row r="155" spans="1:15" x14ac:dyDescent="0.25">
      <c r="A155" s="21" t="s">
        <v>24</v>
      </c>
      <c r="B155" s="22" t="s">
        <v>158</v>
      </c>
      <c r="C155" s="25">
        <v>12</v>
      </c>
      <c r="D155" s="23">
        <v>1</v>
      </c>
      <c r="E155" s="23">
        <v>1</v>
      </c>
      <c r="F155" s="23">
        <v>1</v>
      </c>
      <c r="G155" s="23">
        <v>1</v>
      </c>
      <c r="H155" s="23">
        <v>1</v>
      </c>
      <c r="I155" s="23">
        <v>1</v>
      </c>
      <c r="J155" s="23">
        <v>1</v>
      </c>
      <c r="K155" s="23">
        <v>1</v>
      </c>
      <c r="L155" s="23">
        <v>1</v>
      </c>
      <c r="M155" s="23">
        <v>1</v>
      </c>
      <c r="N155" s="23">
        <v>1</v>
      </c>
      <c r="O155" s="23">
        <v>1</v>
      </c>
    </row>
    <row r="156" spans="1:15" x14ac:dyDescent="0.25">
      <c r="A156" s="21">
        <v>4504</v>
      </c>
      <c r="B156" s="22" t="s">
        <v>39</v>
      </c>
      <c r="C156" s="22">
        <f>C157</f>
        <v>12</v>
      </c>
      <c r="D156" s="22">
        <f t="shared" ref="D156:O156" si="38">D157</f>
        <v>1</v>
      </c>
      <c r="E156" s="22">
        <f t="shared" si="38"/>
        <v>1</v>
      </c>
      <c r="F156" s="22">
        <f t="shared" si="38"/>
        <v>1</v>
      </c>
      <c r="G156" s="22">
        <f t="shared" si="38"/>
        <v>1</v>
      </c>
      <c r="H156" s="22">
        <f t="shared" si="38"/>
        <v>1</v>
      </c>
      <c r="I156" s="22">
        <f t="shared" si="38"/>
        <v>1</v>
      </c>
      <c r="J156" s="22">
        <f t="shared" si="38"/>
        <v>1</v>
      </c>
      <c r="K156" s="22">
        <f t="shared" si="38"/>
        <v>1</v>
      </c>
      <c r="L156" s="22">
        <f t="shared" si="38"/>
        <v>1</v>
      </c>
      <c r="M156" s="22">
        <f t="shared" si="38"/>
        <v>1</v>
      </c>
      <c r="N156" s="22">
        <f t="shared" si="38"/>
        <v>1</v>
      </c>
      <c r="O156" s="22">
        <f t="shared" si="38"/>
        <v>1</v>
      </c>
    </row>
    <row r="157" spans="1:15" x14ac:dyDescent="0.25">
      <c r="A157" s="21" t="s">
        <v>24</v>
      </c>
      <c r="B157" s="22" t="s">
        <v>159</v>
      </c>
      <c r="C157" s="25">
        <v>12</v>
      </c>
      <c r="D157" s="23">
        <v>1</v>
      </c>
      <c r="E157" s="23">
        <v>1</v>
      </c>
      <c r="F157" s="23">
        <v>1</v>
      </c>
      <c r="G157" s="23">
        <v>1</v>
      </c>
      <c r="H157" s="23">
        <v>1</v>
      </c>
      <c r="I157" s="23">
        <v>1</v>
      </c>
      <c r="J157" s="23">
        <v>1</v>
      </c>
      <c r="K157" s="23">
        <v>1</v>
      </c>
      <c r="L157" s="23">
        <v>1</v>
      </c>
      <c r="M157" s="23">
        <v>1</v>
      </c>
      <c r="N157" s="23">
        <v>1</v>
      </c>
      <c r="O157" s="23">
        <v>1</v>
      </c>
    </row>
    <row r="158" spans="1:15" ht="15.75" x14ac:dyDescent="0.25">
      <c r="A158" s="15">
        <v>5000</v>
      </c>
      <c r="B158" s="16" t="s">
        <v>160</v>
      </c>
      <c r="C158" s="17">
        <f>C159+C179</f>
        <v>2543754</v>
      </c>
      <c r="D158" s="17">
        <f t="shared" ref="D158:O158" si="39">D159+D179</f>
        <v>170867</v>
      </c>
      <c r="E158" s="17">
        <f t="shared" si="39"/>
        <v>79608</v>
      </c>
      <c r="F158" s="17">
        <f t="shared" si="39"/>
        <v>152708</v>
      </c>
      <c r="G158" s="17">
        <f t="shared" si="39"/>
        <v>128766</v>
      </c>
      <c r="H158" s="17">
        <f t="shared" si="39"/>
        <v>221195</v>
      </c>
      <c r="I158" s="17">
        <f t="shared" si="39"/>
        <v>74191</v>
      </c>
      <c r="J158" s="17">
        <f t="shared" si="39"/>
        <v>173324</v>
      </c>
      <c r="K158" s="17">
        <f t="shared" si="39"/>
        <v>102804</v>
      </c>
      <c r="L158" s="17">
        <f t="shared" si="39"/>
        <v>149428</v>
      </c>
      <c r="M158" s="17">
        <f t="shared" si="39"/>
        <v>131054</v>
      </c>
      <c r="N158" s="17">
        <f t="shared" si="39"/>
        <v>440337</v>
      </c>
      <c r="O158" s="17">
        <f t="shared" si="39"/>
        <v>719472</v>
      </c>
    </row>
    <row r="159" spans="1:15" ht="15.75" x14ac:dyDescent="0.25">
      <c r="A159" s="18">
        <v>5100</v>
      </c>
      <c r="B159" s="19" t="s">
        <v>161</v>
      </c>
      <c r="C159" s="20">
        <f>C160+C161+C163+C164+C165+C166+C167+C168</f>
        <v>1096591</v>
      </c>
      <c r="D159" s="20">
        <f t="shared" ref="D159:O159" si="40">D160+D161+D163+D164+D165+D166+D167+D168</f>
        <v>149306</v>
      </c>
      <c r="E159" s="20">
        <f t="shared" si="40"/>
        <v>67039</v>
      </c>
      <c r="F159" s="20">
        <f t="shared" si="40"/>
        <v>144546</v>
      </c>
      <c r="G159" s="20">
        <f t="shared" si="40"/>
        <v>126432</v>
      </c>
      <c r="H159" s="20">
        <f t="shared" si="40"/>
        <v>68554</v>
      </c>
      <c r="I159" s="20">
        <f t="shared" si="40"/>
        <v>57378</v>
      </c>
      <c r="J159" s="20">
        <f t="shared" si="40"/>
        <v>74410</v>
      </c>
      <c r="K159" s="20">
        <f t="shared" si="40"/>
        <v>37162</v>
      </c>
      <c r="L159" s="20">
        <f t="shared" si="40"/>
        <v>111837</v>
      </c>
      <c r="M159" s="20">
        <f t="shared" si="40"/>
        <v>115363</v>
      </c>
      <c r="N159" s="20">
        <f t="shared" si="40"/>
        <v>77710</v>
      </c>
      <c r="O159" s="20">
        <f t="shared" si="40"/>
        <v>66854</v>
      </c>
    </row>
    <row r="160" spans="1:15" x14ac:dyDescent="0.25">
      <c r="A160" s="21">
        <v>5102</v>
      </c>
      <c r="B160" s="22" t="s">
        <v>162</v>
      </c>
      <c r="C160" s="23">
        <v>635601</v>
      </c>
      <c r="D160" s="26">
        <v>20500</v>
      </c>
      <c r="E160" s="26">
        <v>37958</v>
      </c>
      <c r="F160" s="26">
        <v>102555</v>
      </c>
      <c r="G160" s="26">
        <v>89042</v>
      </c>
      <c r="H160" s="26">
        <v>59915</v>
      </c>
      <c r="I160" s="26">
        <v>44157</v>
      </c>
      <c r="J160" s="26">
        <v>15429</v>
      </c>
      <c r="K160" s="26">
        <v>6802</v>
      </c>
      <c r="L160" s="26">
        <v>93247</v>
      </c>
      <c r="M160" s="26">
        <v>97505</v>
      </c>
      <c r="N160" s="26">
        <v>31950</v>
      </c>
      <c r="O160" s="26">
        <v>36541</v>
      </c>
    </row>
    <row r="161" spans="1:15" x14ac:dyDescent="0.25">
      <c r="A161" s="21">
        <v>5103</v>
      </c>
      <c r="B161" s="22" t="s">
        <v>163</v>
      </c>
      <c r="C161" s="23">
        <f>C162</f>
        <v>215735</v>
      </c>
      <c r="D161" s="23">
        <f t="shared" ref="D161:O161" si="41">D162</f>
        <v>107290</v>
      </c>
      <c r="E161" s="23">
        <f t="shared" si="41"/>
        <v>14809</v>
      </c>
      <c r="F161" s="23">
        <f t="shared" si="41"/>
        <v>19417</v>
      </c>
      <c r="G161" s="23">
        <f t="shared" si="41"/>
        <v>16469</v>
      </c>
      <c r="H161" s="23">
        <f t="shared" si="41"/>
        <v>505</v>
      </c>
      <c r="I161" s="23">
        <f t="shared" si="41"/>
        <v>308</v>
      </c>
      <c r="J161" s="23">
        <f t="shared" si="41"/>
        <v>39640</v>
      </c>
      <c r="K161" s="23">
        <f t="shared" si="41"/>
        <v>12461</v>
      </c>
      <c r="L161" s="23">
        <f t="shared" si="41"/>
        <v>353</v>
      </c>
      <c r="M161" s="23">
        <f t="shared" si="41"/>
        <v>671</v>
      </c>
      <c r="N161" s="23">
        <f t="shared" si="41"/>
        <v>3099</v>
      </c>
      <c r="O161" s="23">
        <f t="shared" si="41"/>
        <v>713</v>
      </c>
    </row>
    <row r="162" spans="1:15" x14ac:dyDescent="0.25">
      <c r="A162" s="21" t="s">
        <v>24</v>
      </c>
      <c r="B162" s="22" t="s">
        <v>164</v>
      </c>
      <c r="C162" s="23">
        <v>215735</v>
      </c>
      <c r="D162" s="26">
        <v>107290</v>
      </c>
      <c r="E162" s="26">
        <v>14809</v>
      </c>
      <c r="F162" s="26">
        <v>19417</v>
      </c>
      <c r="G162" s="26">
        <v>16469</v>
      </c>
      <c r="H162" s="26">
        <v>505</v>
      </c>
      <c r="I162" s="26">
        <v>308</v>
      </c>
      <c r="J162" s="26">
        <v>39640</v>
      </c>
      <c r="K162" s="26">
        <v>12461</v>
      </c>
      <c r="L162" s="26">
        <v>353</v>
      </c>
      <c r="M162" s="26">
        <v>671</v>
      </c>
      <c r="N162" s="26">
        <v>3099</v>
      </c>
      <c r="O162" s="26">
        <v>713</v>
      </c>
    </row>
    <row r="163" spans="1:15" x14ac:dyDescent="0.25">
      <c r="A163" s="33">
        <v>5107</v>
      </c>
      <c r="B163" s="34" t="s">
        <v>165</v>
      </c>
      <c r="C163" s="23">
        <v>12</v>
      </c>
      <c r="D163" s="23">
        <v>1</v>
      </c>
      <c r="E163" s="23">
        <v>1</v>
      </c>
      <c r="F163" s="23">
        <v>1</v>
      </c>
      <c r="G163" s="23">
        <v>1</v>
      </c>
      <c r="H163" s="23">
        <v>1</v>
      </c>
      <c r="I163" s="23">
        <v>1</v>
      </c>
      <c r="J163" s="23">
        <v>1</v>
      </c>
      <c r="K163" s="23">
        <v>1</v>
      </c>
      <c r="L163" s="23">
        <v>1</v>
      </c>
      <c r="M163" s="23">
        <v>1</v>
      </c>
      <c r="N163" s="23">
        <v>1</v>
      </c>
      <c r="O163" s="23">
        <v>1</v>
      </c>
    </row>
    <row r="164" spans="1:15" x14ac:dyDescent="0.25">
      <c r="A164" s="33">
        <v>5108</v>
      </c>
      <c r="B164" s="34" t="s">
        <v>166</v>
      </c>
      <c r="C164" s="23">
        <v>12</v>
      </c>
      <c r="D164" s="23">
        <v>1</v>
      </c>
      <c r="E164" s="23">
        <v>1</v>
      </c>
      <c r="F164" s="23">
        <v>1</v>
      </c>
      <c r="G164" s="23">
        <v>1</v>
      </c>
      <c r="H164" s="23">
        <v>1</v>
      </c>
      <c r="I164" s="23">
        <v>1</v>
      </c>
      <c r="J164" s="23">
        <v>1</v>
      </c>
      <c r="K164" s="23">
        <v>1</v>
      </c>
      <c r="L164" s="23">
        <v>1</v>
      </c>
      <c r="M164" s="23">
        <v>1</v>
      </c>
      <c r="N164" s="23">
        <v>1</v>
      </c>
      <c r="O164" s="23">
        <v>1</v>
      </c>
    </row>
    <row r="165" spans="1:15" x14ac:dyDescent="0.25">
      <c r="A165" s="33">
        <v>5111</v>
      </c>
      <c r="B165" s="34" t="s">
        <v>167</v>
      </c>
      <c r="C165" s="23">
        <v>12</v>
      </c>
      <c r="D165" s="23">
        <v>1</v>
      </c>
      <c r="E165" s="23">
        <v>1</v>
      </c>
      <c r="F165" s="23">
        <v>1</v>
      </c>
      <c r="G165" s="23">
        <v>1</v>
      </c>
      <c r="H165" s="23">
        <v>1</v>
      </c>
      <c r="I165" s="23">
        <v>1</v>
      </c>
      <c r="J165" s="23">
        <v>1</v>
      </c>
      <c r="K165" s="23">
        <v>1</v>
      </c>
      <c r="L165" s="23">
        <v>1</v>
      </c>
      <c r="M165" s="23">
        <v>1</v>
      </c>
      <c r="N165" s="23">
        <v>1</v>
      </c>
      <c r="O165" s="23">
        <v>1</v>
      </c>
    </row>
    <row r="166" spans="1:15" x14ac:dyDescent="0.25">
      <c r="A166" s="33">
        <v>5112</v>
      </c>
      <c r="B166" s="34" t="s">
        <v>168</v>
      </c>
      <c r="C166" s="23">
        <v>237</v>
      </c>
      <c r="D166" s="26">
        <v>9</v>
      </c>
      <c r="E166" s="26">
        <v>0</v>
      </c>
      <c r="F166" s="26">
        <v>0</v>
      </c>
      <c r="G166" s="26">
        <v>85</v>
      </c>
      <c r="H166" s="26">
        <v>0</v>
      </c>
      <c r="I166" s="26">
        <v>0</v>
      </c>
      <c r="J166" s="26">
        <v>34</v>
      </c>
      <c r="K166" s="26">
        <v>17</v>
      </c>
      <c r="L166" s="26">
        <v>17</v>
      </c>
      <c r="M166" s="26">
        <v>9</v>
      </c>
      <c r="N166" s="26">
        <v>26</v>
      </c>
      <c r="O166" s="26">
        <v>40</v>
      </c>
    </row>
    <row r="167" spans="1:15" x14ac:dyDescent="0.25">
      <c r="A167" s="33">
        <v>5113</v>
      </c>
      <c r="B167" s="34" t="s">
        <v>169</v>
      </c>
      <c r="C167" s="23">
        <v>180841</v>
      </c>
      <c r="D167" s="26">
        <v>11550</v>
      </c>
      <c r="E167" s="26">
        <v>9560</v>
      </c>
      <c r="F167" s="26">
        <v>17368</v>
      </c>
      <c r="G167" s="26">
        <v>19399</v>
      </c>
      <c r="H167" s="26">
        <v>6799</v>
      </c>
      <c r="I167" s="26">
        <v>12207</v>
      </c>
      <c r="J167" s="26">
        <v>15391</v>
      </c>
      <c r="K167" s="26">
        <v>9363</v>
      </c>
      <c r="L167" s="26">
        <v>15793</v>
      </c>
      <c r="M167" s="26">
        <v>14507</v>
      </c>
      <c r="N167" s="26">
        <v>22736</v>
      </c>
      <c r="O167" s="26">
        <v>26168</v>
      </c>
    </row>
    <row r="168" spans="1:15" x14ac:dyDescent="0.25">
      <c r="A168" s="33">
        <v>5114</v>
      </c>
      <c r="B168" s="34" t="s">
        <v>170</v>
      </c>
      <c r="C168" s="23">
        <f>SUM(C169:C178)</f>
        <v>64141</v>
      </c>
      <c r="D168" s="23">
        <f t="shared" ref="D168:O168" si="42">SUM(D169:D178)</f>
        <v>9954</v>
      </c>
      <c r="E168" s="23">
        <f t="shared" si="42"/>
        <v>4709</v>
      </c>
      <c r="F168" s="23">
        <f t="shared" si="42"/>
        <v>5203</v>
      </c>
      <c r="G168" s="23">
        <f t="shared" si="42"/>
        <v>1434</v>
      </c>
      <c r="H168" s="23">
        <f t="shared" si="42"/>
        <v>1332</v>
      </c>
      <c r="I168" s="23">
        <f t="shared" si="42"/>
        <v>703</v>
      </c>
      <c r="J168" s="23">
        <f t="shared" si="42"/>
        <v>3913</v>
      </c>
      <c r="K168" s="23">
        <f t="shared" si="42"/>
        <v>8516</v>
      </c>
      <c r="L168" s="23">
        <f t="shared" si="42"/>
        <v>2424</v>
      </c>
      <c r="M168" s="23">
        <f t="shared" si="42"/>
        <v>2668</v>
      </c>
      <c r="N168" s="23">
        <f t="shared" si="42"/>
        <v>19896</v>
      </c>
      <c r="O168" s="23">
        <f t="shared" si="42"/>
        <v>3389</v>
      </c>
    </row>
    <row r="169" spans="1:15" x14ac:dyDescent="0.25">
      <c r="A169" s="35"/>
      <c r="B169" s="36" t="s">
        <v>171</v>
      </c>
      <c r="C169" s="25">
        <v>56435</v>
      </c>
      <c r="D169" s="26">
        <v>8711</v>
      </c>
      <c r="E169" s="26">
        <v>3857</v>
      </c>
      <c r="F169" s="26">
        <v>4039</v>
      </c>
      <c r="G169" s="26">
        <v>1428</v>
      </c>
      <c r="H169" s="26">
        <v>792</v>
      </c>
      <c r="I169" s="26">
        <v>475</v>
      </c>
      <c r="J169" s="26">
        <v>3685</v>
      </c>
      <c r="K169" s="26">
        <v>8198</v>
      </c>
      <c r="L169" s="26">
        <v>1038</v>
      </c>
      <c r="M169" s="26">
        <v>2218</v>
      </c>
      <c r="N169" s="26">
        <v>19890</v>
      </c>
      <c r="O169" s="26">
        <v>2104</v>
      </c>
    </row>
    <row r="170" spans="1:15" x14ac:dyDescent="0.25">
      <c r="A170" s="35"/>
      <c r="B170" s="36" t="s">
        <v>172</v>
      </c>
      <c r="C170" s="25">
        <v>3109</v>
      </c>
      <c r="D170" s="26">
        <v>222</v>
      </c>
      <c r="E170" s="26">
        <v>222</v>
      </c>
      <c r="F170" s="26">
        <v>222</v>
      </c>
      <c r="G170" s="26">
        <v>0</v>
      </c>
      <c r="H170" s="26">
        <v>222</v>
      </c>
      <c r="I170" s="26">
        <v>222</v>
      </c>
      <c r="J170" s="26">
        <v>222</v>
      </c>
      <c r="K170" s="26">
        <v>0</v>
      </c>
      <c r="L170" s="26">
        <v>444</v>
      </c>
      <c r="M170" s="26">
        <v>444</v>
      </c>
      <c r="N170" s="26">
        <v>0</v>
      </c>
      <c r="O170" s="26">
        <v>889</v>
      </c>
    </row>
    <row r="171" spans="1:15" x14ac:dyDescent="0.25">
      <c r="A171" s="35"/>
      <c r="B171" s="36" t="s">
        <v>173</v>
      </c>
      <c r="C171" s="25">
        <v>781</v>
      </c>
      <c r="D171" s="26">
        <v>391</v>
      </c>
      <c r="E171" s="26">
        <v>0</v>
      </c>
      <c r="F171" s="26">
        <v>0</v>
      </c>
      <c r="G171" s="26">
        <v>0</v>
      </c>
      <c r="H171" s="26">
        <v>0</v>
      </c>
      <c r="I171" s="26">
        <v>0</v>
      </c>
      <c r="J171" s="26">
        <v>0</v>
      </c>
      <c r="K171" s="26">
        <v>0</v>
      </c>
      <c r="L171" s="26">
        <v>0</v>
      </c>
      <c r="M171" s="26">
        <v>0</v>
      </c>
      <c r="N171" s="26">
        <v>0</v>
      </c>
      <c r="O171" s="26">
        <v>390</v>
      </c>
    </row>
    <row r="172" spans="1:15" x14ac:dyDescent="0.25">
      <c r="A172" s="35"/>
      <c r="B172" s="36" t="s">
        <v>174</v>
      </c>
      <c r="C172" s="25">
        <v>3744</v>
      </c>
      <c r="D172" s="26">
        <v>624</v>
      </c>
      <c r="E172" s="26">
        <v>624</v>
      </c>
      <c r="F172" s="26">
        <v>936</v>
      </c>
      <c r="G172" s="26">
        <v>0</v>
      </c>
      <c r="H172" s="26">
        <v>312</v>
      </c>
      <c r="I172" s="26">
        <v>0</v>
      </c>
      <c r="J172" s="26">
        <v>0</v>
      </c>
      <c r="K172" s="26">
        <v>312</v>
      </c>
      <c r="L172" s="26">
        <v>936</v>
      </c>
      <c r="M172" s="26">
        <v>0</v>
      </c>
      <c r="N172" s="26">
        <v>0</v>
      </c>
      <c r="O172" s="26">
        <v>0</v>
      </c>
    </row>
    <row r="173" spans="1:15" x14ac:dyDescent="0.25">
      <c r="A173" s="35"/>
      <c r="B173" s="36" t="s">
        <v>175</v>
      </c>
      <c r="C173" s="25">
        <v>12</v>
      </c>
      <c r="D173" s="23">
        <v>1</v>
      </c>
      <c r="E173" s="23">
        <v>1</v>
      </c>
      <c r="F173" s="23">
        <v>1</v>
      </c>
      <c r="G173" s="23">
        <v>1</v>
      </c>
      <c r="H173" s="23">
        <v>1</v>
      </c>
      <c r="I173" s="23">
        <v>1</v>
      </c>
      <c r="J173" s="23">
        <v>1</v>
      </c>
      <c r="K173" s="23">
        <v>1</v>
      </c>
      <c r="L173" s="23">
        <v>1</v>
      </c>
      <c r="M173" s="23">
        <v>1</v>
      </c>
      <c r="N173" s="23">
        <v>1</v>
      </c>
      <c r="O173" s="23">
        <v>1</v>
      </c>
    </row>
    <row r="174" spans="1:15" x14ac:dyDescent="0.25">
      <c r="A174" s="35"/>
      <c r="B174" s="36" t="s">
        <v>176</v>
      </c>
      <c r="C174" s="25">
        <v>12</v>
      </c>
      <c r="D174" s="23">
        <v>1</v>
      </c>
      <c r="E174" s="23">
        <v>1</v>
      </c>
      <c r="F174" s="23">
        <v>1</v>
      </c>
      <c r="G174" s="23">
        <v>1</v>
      </c>
      <c r="H174" s="23">
        <v>1</v>
      </c>
      <c r="I174" s="23">
        <v>1</v>
      </c>
      <c r="J174" s="23">
        <v>1</v>
      </c>
      <c r="K174" s="23">
        <v>1</v>
      </c>
      <c r="L174" s="23">
        <v>1</v>
      </c>
      <c r="M174" s="23">
        <v>1</v>
      </c>
      <c r="N174" s="23">
        <v>1</v>
      </c>
      <c r="O174" s="23">
        <v>1</v>
      </c>
    </row>
    <row r="175" spans="1:15" x14ac:dyDescent="0.25">
      <c r="A175" s="35"/>
      <c r="B175" s="36" t="s">
        <v>177</v>
      </c>
      <c r="C175" s="25">
        <v>12</v>
      </c>
      <c r="D175" s="23">
        <v>1</v>
      </c>
      <c r="E175" s="23">
        <v>1</v>
      </c>
      <c r="F175" s="23">
        <v>1</v>
      </c>
      <c r="G175" s="23">
        <v>1</v>
      </c>
      <c r="H175" s="23">
        <v>1</v>
      </c>
      <c r="I175" s="23">
        <v>1</v>
      </c>
      <c r="J175" s="23">
        <v>1</v>
      </c>
      <c r="K175" s="23">
        <v>1</v>
      </c>
      <c r="L175" s="23">
        <v>1</v>
      </c>
      <c r="M175" s="23">
        <v>1</v>
      </c>
      <c r="N175" s="23">
        <v>1</v>
      </c>
      <c r="O175" s="23">
        <v>1</v>
      </c>
    </row>
    <row r="176" spans="1:15" x14ac:dyDescent="0.25">
      <c r="A176" s="35"/>
      <c r="B176" s="36" t="s">
        <v>178</v>
      </c>
      <c r="C176" s="25">
        <v>12</v>
      </c>
      <c r="D176" s="23">
        <v>1</v>
      </c>
      <c r="E176" s="23">
        <v>1</v>
      </c>
      <c r="F176" s="23">
        <v>1</v>
      </c>
      <c r="G176" s="23">
        <v>1</v>
      </c>
      <c r="H176" s="23">
        <v>1</v>
      </c>
      <c r="I176" s="23">
        <v>1</v>
      </c>
      <c r="J176" s="23">
        <v>1</v>
      </c>
      <c r="K176" s="23">
        <v>1</v>
      </c>
      <c r="L176" s="23">
        <v>1</v>
      </c>
      <c r="M176" s="23">
        <v>1</v>
      </c>
      <c r="N176" s="23">
        <v>1</v>
      </c>
      <c r="O176" s="23">
        <v>1</v>
      </c>
    </row>
    <row r="177" spans="1:15" x14ac:dyDescent="0.25">
      <c r="A177" s="35"/>
      <c r="B177" s="36" t="s">
        <v>179</v>
      </c>
      <c r="C177" s="25">
        <v>12</v>
      </c>
      <c r="D177" s="23">
        <v>1</v>
      </c>
      <c r="E177" s="23">
        <v>1</v>
      </c>
      <c r="F177" s="23">
        <v>1</v>
      </c>
      <c r="G177" s="23">
        <v>1</v>
      </c>
      <c r="H177" s="23">
        <v>1</v>
      </c>
      <c r="I177" s="23">
        <v>1</v>
      </c>
      <c r="J177" s="23">
        <v>1</v>
      </c>
      <c r="K177" s="23">
        <v>1</v>
      </c>
      <c r="L177" s="23">
        <v>1</v>
      </c>
      <c r="M177" s="23">
        <v>1</v>
      </c>
      <c r="N177" s="23">
        <v>1</v>
      </c>
      <c r="O177" s="23">
        <v>1</v>
      </c>
    </row>
    <row r="178" spans="1:15" x14ac:dyDescent="0.25">
      <c r="A178" s="35"/>
      <c r="B178" s="36" t="s">
        <v>180</v>
      </c>
      <c r="C178" s="25">
        <v>12</v>
      </c>
      <c r="D178" s="23">
        <v>1</v>
      </c>
      <c r="E178" s="23">
        <v>1</v>
      </c>
      <c r="F178" s="23">
        <v>1</v>
      </c>
      <c r="G178" s="23">
        <v>1</v>
      </c>
      <c r="H178" s="23">
        <v>1</v>
      </c>
      <c r="I178" s="23">
        <v>1</v>
      </c>
      <c r="J178" s="23">
        <v>1</v>
      </c>
      <c r="K178" s="23">
        <v>1</v>
      </c>
      <c r="L178" s="23">
        <v>1</v>
      </c>
      <c r="M178" s="23">
        <v>1</v>
      </c>
      <c r="N178" s="23">
        <v>1</v>
      </c>
      <c r="O178" s="23">
        <v>1</v>
      </c>
    </row>
    <row r="179" spans="1:15" ht="15.75" x14ac:dyDescent="0.25">
      <c r="A179" s="37">
        <v>5200</v>
      </c>
      <c r="B179" s="38" t="s">
        <v>181</v>
      </c>
      <c r="C179" s="20">
        <f>+C180</f>
        <v>1447163</v>
      </c>
      <c r="D179" s="20">
        <f t="shared" ref="D179:O179" si="43">+D180</f>
        <v>21561</v>
      </c>
      <c r="E179" s="20">
        <f t="shared" si="43"/>
        <v>12569</v>
      </c>
      <c r="F179" s="20">
        <f t="shared" si="43"/>
        <v>8162</v>
      </c>
      <c r="G179" s="20">
        <f t="shared" si="43"/>
        <v>2334</v>
      </c>
      <c r="H179" s="20">
        <f t="shared" si="43"/>
        <v>152641</v>
      </c>
      <c r="I179" s="20">
        <f t="shared" si="43"/>
        <v>16813</v>
      </c>
      <c r="J179" s="20">
        <f t="shared" si="43"/>
        <v>98914</v>
      </c>
      <c r="K179" s="20">
        <f t="shared" si="43"/>
        <v>65642</v>
      </c>
      <c r="L179" s="20">
        <f t="shared" si="43"/>
        <v>37591</v>
      </c>
      <c r="M179" s="20">
        <f t="shared" si="43"/>
        <v>15691</v>
      </c>
      <c r="N179" s="20">
        <f t="shared" si="43"/>
        <v>362627</v>
      </c>
      <c r="O179" s="20">
        <f t="shared" si="43"/>
        <v>652618</v>
      </c>
    </row>
    <row r="180" spans="1:15" x14ac:dyDescent="0.25">
      <c r="A180" s="39">
        <v>5201</v>
      </c>
      <c r="B180" s="40" t="s">
        <v>182</v>
      </c>
      <c r="C180" s="23">
        <v>1447163</v>
      </c>
      <c r="D180" s="26">
        <v>21561</v>
      </c>
      <c r="E180" s="26">
        <v>12569</v>
      </c>
      <c r="F180" s="26">
        <v>8162</v>
      </c>
      <c r="G180" s="26">
        <v>2334</v>
      </c>
      <c r="H180" s="26">
        <v>152641</v>
      </c>
      <c r="I180" s="26">
        <v>16813</v>
      </c>
      <c r="J180" s="26">
        <v>98914</v>
      </c>
      <c r="K180" s="26">
        <v>65642</v>
      </c>
      <c r="L180" s="26">
        <v>37591</v>
      </c>
      <c r="M180" s="26">
        <v>15691</v>
      </c>
      <c r="N180" s="26">
        <v>362627</v>
      </c>
      <c r="O180" s="26">
        <v>652618</v>
      </c>
    </row>
    <row r="181" spans="1:15" ht="15.75" x14ac:dyDescent="0.25">
      <c r="A181" s="15">
        <v>6000</v>
      </c>
      <c r="B181" s="16" t="s">
        <v>183</v>
      </c>
      <c r="C181" s="17">
        <f>C182+C202</f>
        <v>16890247</v>
      </c>
      <c r="D181" s="17">
        <f t="shared" ref="D181:O181" si="44">D182+D202</f>
        <v>6491640</v>
      </c>
      <c r="E181" s="17">
        <f t="shared" si="44"/>
        <v>1208201</v>
      </c>
      <c r="F181" s="17">
        <f t="shared" si="44"/>
        <v>2177779</v>
      </c>
      <c r="G181" s="17">
        <f t="shared" si="44"/>
        <v>886148</v>
      </c>
      <c r="H181" s="17">
        <f t="shared" si="44"/>
        <v>1218157</v>
      </c>
      <c r="I181" s="17">
        <f t="shared" si="44"/>
        <v>674712</v>
      </c>
      <c r="J181" s="17">
        <f t="shared" si="44"/>
        <v>1192021</v>
      </c>
      <c r="K181" s="17">
        <f t="shared" si="44"/>
        <v>559134</v>
      </c>
      <c r="L181" s="17">
        <f t="shared" si="44"/>
        <v>860096</v>
      </c>
      <c r="M181" s="17">
        <f t="shared" si="44"/>
        <v>557181</v>
      </c>
      <c r="N181" s="17">
        <f t="shared" si="44"/>
        <v>736217</v>
      </c>
      <c r="O181" s="17">
        <f t="shared" si="44"/>
        <v>328961</v>
      </c>
    </row>
    <row r="182" spans="1:15" ht="15.75" x14ac:dyDescent="0.25">
      <c r="A182" s="18">
        <v>6100</v>
      </c>
      <c r="B182" s="19" t="s">
        <v>184</v>
      </c>
      <c r="C182" s="20">
        <f>C183+C187+C188+C191+C192+C193+C194+C195+C196+C197+C198</f>
        <v>16890235</v>
      </c>
      <c r="D182" s="20">
        <f t="shared" ref="D182:O182" si="45">D183+D187+D188+D191+D192+D193+D194+D195+D196+D197+D198</f>
        <v>6491639</v>
      </c>
      <c r="E182" s="20">
        <f t="shared" si="45"/>
        <v>1208200</v>
      </c>
      <c r="F182" s="20">
        <f t="shared" si="45"/>
        <v>2177778</v>
      </c>
      <c r="G182" s="20">
        <f t="shared" si="45"/>
        <v>886147</v>
      </c>
      <c r="H182" s="20">
        <f t="shared" si="45"/>
        <v>1218156</v>
      </c>
      <c r="I182" s="20">
        <f t="shared" si="45"/>
        <v>674711</v>
      </c>
      <c r="J182" s="20">
        <f t="shared" si="45"/>
        <v>1192020</v>
      </c>
      <c r="K182" s="20">
        <f t="shared" si="45"/>
        <v>559133</v>
      </c>
      <c r="L182" s="20">
        <f t="shared" si="45"/>
        <v>860095</v>
      </c>
      <c r="M182" s="20">
        <f t="shared" si="45"/>
        <v>557180</v>
      </c>
      <c r="N182" s="20">
        <f t="shared" si="45"/>
        <v>736216</v>
      </c>
      <c r="O182" s="20">
        <f t="shared" si="45"/>
        <v>328960</v>
      </c>
    </row>
    <row r="183" spans="1:15" x14ac:dyDescent="0.25">
      <c r="A183" s="21">
        <v>6101</v>
      </c>
      <c r="B183" s="22" t="s">
        <v>35</v>
      </c>
      <c r="C183" s="23">
        <f>SUM(C184:C186)</f>
        <v>2684316</v>
      </c>
      <c r="D183" s="23">
        <f t="shared" ref="D183:O183" si="46">SUM(D184:D186)</f>
        <v>228179</v>
      </c>
      <c r="E183" s="23">
        <f t="shared" si="46"/>
        <v>213006</v>
      </c>
      <c r="F183" s="23">
        <f t="shared" si="46"/>
        <v>234231</v>
      </c>
      <c r="G183" s="23">
        <f t="shared" si="46"/>
        <v>266672</v>
      </c>
      <c r="H183" s="23">
        <f t="shared" si="46"/>
        <v>305726</v>
      </c>
      <c r="I183" s="23">
        <f t="shared" si="46"/>
        <v>237357</v>
      </c>
      <c r="J183" s="23">
        <f t="shared" si="46"/>
        <v>219846</v>
      </c>
      <c r="K183" s="23">
        <f t="shared" si="46"/>
        <v>270366</v>
      </c>
      <c r="L183" s="23">
        <f t="shared" si="46"/>
        <v>150845</v>
      </c>
      <c r="M183" s="23">
        <f t="shared" si="46"/>
        <v>180860</v>
      </c>
      <c r="N183" s="23">
        <f t="shared" si="46"/>
        <v>193940</v>
      </c>
      <c r="O183" s="23">
        <f t="shared" si="46"/>
        <v>183288</v>
      </c>
    </row>
    <row r="184" spans="1:15" x14ac:dyDescent="0.25">
      <c r="A184" s="21"/>
      <c r="B184" s="41" t="s">
        <v>185</v>
      </c>
      <c r="C184" s="23">
        <v>709903</v>
      </c>
      <c r="D184" s="26">
        <v>20561</v>
      </c>
      <c r="E184" s="26">
        <v>9008</v>
      </c>
      <c r="F184" s="26">
        <v>29040</v>
      </c>
      <c r="G184" s="26">
        <v>44513</v>
      </c>
      <c r="H184" s="26">
        <v>104394</v>
      </c>
      <c r="I184" s="26">
        <v>86800</v>
      </c>
      <c r="J184" s="26">
        <v>67109</v>
      </c>
      <c r="K184" s="26">
        <v>128928</v>
      </c>
      <c r="L184" s="26">
        <v>52228</v>
      </c>
      <c r="M184" s="26">
        <v>55482</v>
      </c>
      <c r="N184" s="26">
        <v>49185</v>
      </c>
      <c r="O184" s="26">
        <v>62655</v>
      </c>
    </row>
    <row r="185" spans="1:15" x14ac:dyDescent="0.25">
      <c r="A185" s="21"/>
      <c r="B185" s="41" t="s">
        <v>186</v>
      </c>
      <c r="C185" s="23">
        <v>1874925</v>
      </c>
      <c r="D185" s="26">
        <v>192362</v>
      </c>
      <c r="E185" s="26">
        <v>179991</v>
      </c>
      <c r="F185" s="26">
        <v>205191</v>
      </c>
      <c r="G185" s="26">
        <v>211112</v>
      </c>
      <c r="H185" s="26">
        <v>181742</v>
      </c>
      <c r="I185" s="26">
        <v>148054</v>
      </c>
      <c r="J185" s="26">
        <v>137710</v>
      </c>
      <c r="K185" s="26">
        <v>135547</v>
      </c>
      <c r="L185" s="26">
        <v>98617</v>
      </c>
      <c r="M185" s="26">
        <v>123168</v>
      </c>
      <c r="N185" s="26">
        <v>144755</v>
      </c>
      <c r="O185" s="26">
        <v>116676</v>
      </c>
    </row>
    <row r="186" spans="1:15" x14ac:dyDescent="0.25">
      <c r="A186" s="21"/>
      <c r="B186" s="41" t="s">
        <v>187</v>
      </c>
      <c r="C186" s="23">
        <v>99488</v>
      </c>
      <c r="D186" s="26">
        <v>15256</v>
      </c>
      <c r="E186" s="26">
        <v>24007</v>
      </c>
      <c r="F186" s="26">
        <v>0</v>
      </c>
      <c r="G186" s="26">
        <v>11047</v>
      </c>
      <c r="H186" s="26">
        <v>19590</v>
      </c>
      <c r="I186" s="26">
        <v>2503</v>
      </c>
      <c r="J186" s="26">
        <v>15027</v>
      </c>
      <c r="K186" s="26">
        <v>5891</v>
      </c>
      <c r="L186" s="26">
        <v>0</v>
      </c>
      <c r="M186" s="26">
        <v>2210</v>
      </c>
      <c r="N186" s="26">
        <v>0</v>
      </c>
      <c r="O186" s="26">
        <v>3957</v>
      </c>
    </row>
    <row r="187" spans="1:15" x14ac:dyDescent="0.25">
      <c r="A187" s="21">
        <v>6102</v>
      </c>
      <c r="B187" s="22" t="s">
        <v>31</v>
      </c>
      <c r="C187" s="23">
        <v>71248</v>
      </c>
      <c r="D187" s="26">
        <v>8039</v>
      </c>
      <c r="E187" s="26">
        <v>13104</v>
      </c>
      <c r="F187" s="26">
        <v>9334</v>
      </c>
      <c r="G187" s="26">
        <v>6033</v>
      </c>
      <c r="H187" s="26">
        <v>1691</v>
      </c>
      <c r="I187" s="26">
        <v>10655</v>
      </c>
      <c r="J187" s="26">
        <v>33</v>
      </c>
      <c r="K187" s="26">
        <v>1608</v>
      </c>
      <c r="L187" s="26">
        <v>975</v>
      </c>
      <c r="M187" s="26">
        <v>15527</v>
      </c>
      <c r="N187" s="26">
        <v>3802</v>
      </c>
      <c r="O187" s="26">
        <v>447</v>
      </c>
    </row>
    <row r="188" spans="1:15" x14ac:dyDescent="0.25">
      <c r="A188" s="21">
        <v>6104</v>
      </c>
      <c r="B188" s="22" t="s">
        <v>188</v>
      </c>
      <c r="C188" s="23">
        <f>SUM(C189:C190)</f>
        <v>4070007</v>
      </c>
      <c r="D188" s="23">
        <f t="shared" ref="D188:O188" si="47">SUM(D189:D190)</f>
        <v>3755970</v>
      </c>
      <c r="E188" s="23">
        <f t="shared" si="47"/>
        <v>13</v>
      </c>
      <c r="F188" s="23">
        <f t="shared" si="47"/>
        <v>177156</v>
      </c>
      <c r="G188" s="23">
        <f t="shared" si="47"/>
        <v>16561</v>
      </c>
      <c r="H188" s="23">
        <f t="shared" si="47"/>
        <v>13802</v>
      </c>
      <c r="I188" s="23">
        <f t="shared" si="47"/>
        <v>12</v>
      </c>
      <c r="J188" s="23">
        <f t="shared" si="47"/>
        <v>27081</v>
      </c>
      <c r="K188" s="23">
        <f t="shared" si="47"/>
        <v>56266</v>
      </c>
      <c r="L188" s="23">
        <f t="shared" si="47"/>
        <v>880</v>
      </c>
      <c r="M188" s="23">
        <f t="shared" si="47"/>
        <v>21866</v>
      </c>
      <c r="N188" s="23">
        <f t="shared" si="47"/>
        <v>384</v>
      </c>
      <c r="O188" s="23">
        <f t="shared" si="47"/>
        <v>16</v>
      </c>
    </row>
    <row r="189" spans="1:15" x14ac:dyDescent="0.25">
      <c r="A189" s="21" t="s">
        <v>24</v>
      </c>
      <c r="B189" s="22" t="s">
        <v>189</v>
      </c>
      <c r="C189" s="25">
        <v>146</v>
      </c>
      <c r="D189" s="26">
        <v>13</v>
      </c>
      <c r="E189" s="26">
        <v>13</v>
      </c>
      <c r="F189" s="26">
        <v>12</v>
      </c>
      <c r="G189" s="26">
        <v>12</v>
      </c>
      <c r="H189" s="26">
        <v>12</v>
      </c>
      <c r="I189" s="26">
        <v>12</v>
      </c>
      <c r="J189" s="26">
        <v>12</v>
      </c>
      <c r="K189" s="26">
        <v>12</v>
      </c>
      <c r="L189" s="26">
        <v>12</v>
      </c>
      <c r="M189" s="26">
        <v>12</v>
      </c>
      <c r="N189" s="26">
        <v>12</v>
      </c>
      <c r="O189" s="26">
        <v>12</v>
      </c>
    </row>
    <row r="190" spans="1:15" x14ac:dyDescent="0.25">
      <c r="A190" s="21" t="s">
        <v>24</v>
      </c>
      <c r="B190" s="22" t="s">
        <v>190</v>
      </c>
      <c r="C190" s="25">
        <v>4069861</v>
      </c>
      <c r="D190" s="26">
        <v>3755957</v>
      </c>
      <c r="E190" s="26">
        <v>0</v>
      </c>
      <c r="F190" s="26">
        <v>177144</v>
      </c>
      <c r="G190" s="26">
        <v>16549</v>
      </c>
      <c r="H190" s="26">
        <v>13790</v>
      </c>
      <c r="I190" s="26">
        <v>0</v>
      </c>
      <c r="J190" s="26">
        <v>27069</v>
      </c>
      <c r="K190" s="26">
        <v>56254</v>
      </c>
      <c r="L190" s="26">
        <v>868</v>
      </c>
      <c r="M190" s="26">
        <v>21854</v>
      </c>
      <c r="N190" s="26">
        <v>372</v>
      </c>
      <c r="O190" s="26">
        <v>4</v>
      </c>
    </row>
    <row r="191" spans="1:15" x14ac:dyDescent="0.25">
      <c r="A191" s="21">
        <v>6105</v>
      </c>
      <c r="B191" s="22" t="s">
        <v>191</v>
      </c>
      <c r="C191" s="23">
        <v>1468168</v>
      </c>
      <c r="D191" s="26">
        <v>245617</v>
      </c>
      <c r="E191" s="26">
        <v>188733</v>
      </c>
      <c r="F191" s="26">
        <v>145708</v>
      </c>
      <c r="G191" s="26">
        <v>60134</v>
      </c>
      <c r="H191" s="26">
        <v>63900</v>
      </c>
      <c r="I191" s="26">
        <v>57421</v>
      </c>
      <c r="J191" s="26">
        <v>312933</v>
      </c>
      <c r="K191" s="26">
        <v>51253</v>
      </c>
      <c r="L191" s="26">
        <v>46845</v>
      </c>
      <c r="M191" s="26">
        <v>58817</v>
      </c>
      <c r="N191" s="26">
        <v>181497</v>
      </c>
      <c r="O191" s="26">
        <v>55310</v>
      </c>
    </row>
    <row r="192" spans="1:15" x14ac:dyDescent="0.25">
      <c r="A192" s="21">
        <v>6106</v>
      </c>
      <c r="B192" s="22" t="s">
        <v>192</v>
      </c>
      <c r="C192" s="22">
        <v>67622</v>
      </c>
      <c r="D192" s="26">
        <v>0</v>
      </c>
      <c r="E192" s="26">
        <v>0</v>
      </c>
      <c r="F192" s="26">
        <v>0</v>
      </c>
      <c r="G192" s="26">
        <v>0</v>
      </c>
      <c r="H192" s="26">
        <v>66906</v>
      </c>
      <c r="I192" s="26">
        <v>0</v>
      </c>
      <c r="J192" s="26">
        <v>716</v>
      </c>
      <c r="K192" s="26">
        <v>0</v>
      </c>
      <c r="L192" s="26">
        <v>0</v>
      </c>
      <c r="M192" s="26">
        <v>0</v>
      </c>
      <c r="N192" s="26">
        <v>0</v>
      </c>
      <c r="O192" s="26">
        <v>0</v>
      </c>
    </row>
    <row r="193" spans="1:15" x14ac:dyDescent="0.25">
      <c r="A193" s="21">
        <v>6107</v>
      </c>
      <c r="B193" s="22" t="s">
        <v>39</v>
      </c>
      <c r="C193" s="23">
        <v>110743</v>
      </c>
      <c r="D193" s="26">
        <v>2401</v>
      </c>
      <c r="E193" s="26">
        <v>16922</v>
      </c>
      <c r="F193" s="26">
        <v>16455</v>
      </c>
      <c r="G193" s="26">
        <v>12046</v>
      </c>
      <c r="H193" s="26">
        <v>2513</v>
      </c>
      <c r="I193" s="26">
        <v>0</v>
      </c>
      <c r="J193" s="26">
        <v>29904</v>
      </c>
      <c r="K193" s="26">
        <v>3733</v>
      </c>
      <c r="L193" s="26">
        <v>13158</v>
      </c>
      <c r="M193" s="26">
        <v>11979</v>
      </c>
      <c r="N193" s="26">
        <v>1632</v>
      </c>
      <c r="O193" s="26">
        <v>0</v>
      </c>
    </row>
    <row r="194" spans="1:15" x14ac:dyDescent="0.25">
      <c r="A194" s="21">
        <v>6108</v>
      </c>
      <c r="B194" s="22" t="s">
        <v>37</v>
      </c>
      <c r="C194" s="22">
        <v>12</v>
      </c>
      <c r="D194" s="23">
        <v>1</v>
      </c>
      <c r="E194" s="23">
        <v>1</v>
      </c>
      <c r="F194" s="23">
        <v>1</v>
      </c>
      <c r="G194" s="23">
        <v>1</v>
      </c>
      <c r="H194" s="23">
        <v>1</v>
      </c>
      <c r="I194" s="23">
        <v>1</v>
      </c>
      <c r="J194" s="23">
        <v>1</v>
      </c>
      <c r="K194" s="23">
        <v>1</v>
      </c>
      <c r="L194" s="23">
        <v>1</v>
      </c>
      <c r="M194" s="23">
        <v>1</v>
      </c>
      <c r="N194" s="23">
        <v>1</v>
      </c>
      <c r="O194" s="23">
        <v>1</v>
      </c>
    </row>
    <row r="195" spans="1:15" x14ac:dyDescent="0.25">
      <c r="A195" s="21">
        <v>6110</v>
      </c>
      <c r="B195" s="22" t="s">
        <v>193</v>
      </c>
      <c r="C195" s="23">
        <v>12</v>
      </c>
      <c r="D195" s="23">
        <v>1</v>
      </c>
      <c r="E195" s="23">
        <v>1</v>
      </c>
      <c r="F195" s="23">
        <v>1</v>
      </c>
      <c r="G195" s="23">
        <v>1</v>
      </c>
      <c r="H195" s="23">
        <v>1</v>
      </c>
      <c r="I195" s="23">
        <v>1</v>
      </c>
      <c r="J195" s="23">
        <v>1</v>
      </c>
      <c r="K195" s="23">
        <v>1</v>
      </c>
      <c r="L195" s="23">
        <v>1</v>
      </c>
      <c r="M195" s="23">
        <v>1</v>
      </c>
      <c r="N195" s="23">
        <v>1</v>
      </c>
      <c r="O195" s="23">
        <v>1</v>
      </c>
    </row>
    <row r="196" spans="1:15" x14ac:dyDescent="0.25">
      <c r="A196" s="21">
        <v>6111</v>
      </c>
      <c r="B196" s="22" t="s">
        <v>194</v>
      </c>
      <c r="C196" s="23">
        <v>6978640</v>
      </c>
      <c r="D196" s="26">
        <v>2006604</v>
      </c>
      <c r="E196" s="26">
        <v>609446</v>
      </c>
      <c r="F196" s="26">
        <v>1321730</v>
      </c>
      <c r="G196" s="26">
        <v>456702</v>
      </c>
      <c r="H196" s="26">
        <v>675490</v>
      </c>
      <c r="I196" s="26">
        <v>268954</v>
      </c>
      <c r="J196" s="26">
        <v>503129</v>
      </c>
      <c r="K196" s="26">
        <v>88360</v>
      </c>
      <c r="L196" s="26">
        <v>569675</v>
      </c>
      <c r="M196" s="26">
        <v>191594</v>
      </c>
      <c r="N196" s="26">
        <v>274328</v>
      </c>
      <c r="O196" s="26">
        <v>12628</v>
      </c>
    </row>
    <row r="197" spans="1:15" x14ac:dyDescent="0.25">
      <c r="A197" s="21">
        <v>6112</v>
      </c>
      <c r="B197" s="22" t="s">
        <v>195</v>
      </c>
      <c r="C197" s="23">
        <v>10468</v>
      </c>
      <c r="D197" s="26">
        <v>0</v>
      </c>
      <c r="E197" s="26">
        <v>0</v>
      </c>
      <c r="F197" s="26">
        <v>0</v>
      </c>
      <c r="G197" s="26">
        <v>0</v>
      </c>
      <c r="H197" s="26">
        <v>0</v>
      </c>
      <c r="I197" s="26">
        <v>10468</v>
      </c>
      <c r="J197" s="26">
        <v>0</v>
      </c>
      <c r="K197" s="26">
        <v>0</v>
      </c>
      <c r="L197" s="26">
        <v>0</v>
      </c>
      <c r="M197" s="26">
        <v>0</v>
      </c>
      <c r="N197" s="26">
        <v>0</v>
      </c>
      <c r="O197" s="26">
        <v>0</v>
      </c>
    </row>
    <row r="198" spans="1:15" x14ac:dyDescent="0.25">
      <c r="A198" s="21">
        <v>6114</v>
      </c>
      <c r="B198" s="22" t="s">
        <v>196</v>
      </c>
      <c r="C198" s="23">
        <f>SUM(C199:C201)</f>
        <v>1428999</v>
      </c>
      <c r="D198" s="23">
        <f t="shared" ref="D198:O198" si="48">SUM(D199:D201)</f>
        <v>244827</v>
      </c>
      <c r="E198" s="23">
        <f t="shared" si="48"/>
        <v>166974</v>
      </c>
      <c r="F198" s="23">
        <f t="shared" si="48"/>
        <v>273162</v>
      </c>
      <c r="G198" s="23">
        <f t="shared" si="48"/>
        <v>67997</v>
      </c>
      <c r="H198" s="23">
        <f t="shared" si="48"/>
        <v>88126</v>
      </c>
      <c r="I198" s="23">
        <f t="shared" si="48"/>
        <v>89842</v>
      </c>
      <c r="J198" s="23">
        <f t="shared" si="48"/>
        <v>98376</v>
      </c>
      <c r="K198" s="23">
        <f t="shared" si="48"/>
        <v>87545</v>
      </c>
      <c r="L198" s="23">
        <f t="shared" si="48"/>
        <v>77715</v>
      </c>
      <c r="M198" s="23">
        <f t="shared" si="48"/>
        <v>76535</v>
      </c>
      <c r="N198" s="23">
        <f t="shared" si="48"/>
        <v>80631</v>
      </c>
      <c r="O198" s="23">
        <f t="shared" si="48"/>
        <v>77269</v>
      </c>
    </row>
    <row r="199" spans="1:15" x14ac:dyDescent="0.25">
      <c r="A199" s="21" t="s">
        <v>24</v>
      </c>
      <c r="B199" s="22" t="s">
        <v>197</v>
      </c>
      <c r="C199" s="25">
        <v>1415120</v>
      </c>
      <c r="D199" s="26">
        <v>244826</v>
      </c>
      <c r="E199" s="26">
        <v>166973</v>
      </c>
      <c r="F199" s="26">
        <v>273161</v>
      </c>
      <c r="G199" s="26">
        <v>67996</v>
      </c>
      <c r="H199" s="26">
        <v>88125</v>
      </c>
      <c r="I199" s="26">
        <v>81521</v>
      </c>
      <c r="J199" s="26">
        <v>96989</v>
      </c>
      <c r="K199" s="26">
        <v>83383</v>
      </c>
      <c r="L199" s="26">
        <v>77714</v>
      </c>
      <c r="M199" s="26">
        <v>76534</v>
      </c>
      <c r="N199" s="26">
        <v>80630</v>
      </c>
      <c r="O199" s="26">
        <v>77268</v>
      </c>
    </row>
    <row r="200" spans="1:15" x14ac:dyDescent="0.25">
      <c r="A200" s="21" t="s">
        <v>24</v>
      </c>
      <c r="B200" s="22" t="s">
        <v>198</v>
      </c>
      <c r="C200" s="25">
        <v>12</v>
      </c>
      <c r="D200" s="23">
        <v>1</v>
      </c>
      <c r="E200" s="23">
        <v>1</v>
      </c>
      <c r="F200" s="23">
        <v>1</v>
      </c>
      <c r="G200" s="23">
        <v>1</v>
      </c>
      <c r="H200" s="23">
        <v>1</v>
      </c>
      <c r="I200" s="23">
        <v>1</v>
      </c>
      <c r="J200" s="23">
        <v>1</v>
      </c>
      <c r="K200" s="23">
        <v>1</v>
      </c>
      <c r="L200" s="23">
        <v>1</v>
      </c>
      <c r="M200" s="23">
        <v>1</v>
      </c>
      <c r="N200" s="23">
        <v>1</v>
      </c>
      <c r="O200" s="23">
        <v>1</v>
      </c>
    </row>
    <row r="201" spans="1:15" x14ac:dyDescent="0.25">
      <c r="A201" s="21" t="s">
        <v>24</v>
      </c>
      <c r="B201" s="22" t="s">
        <v>199</v>
      </c>
      <c r="C201" s="25">
        <v>13867</v>
      </c>
      <c r="D201" s="26">
        <v>0</v>
      </c>
      <c r="E201" s="26">
        <v>0</v>
      </c>
      <c r="F201" s="26">
        <v>0</v>
      </c>
      <c r="G201" s="26">
        <v>0</v>
      </c>
      <c r="H201" s="26">
        <v>0</v>
      </c>
      <c r="I201" s="26">
        <v>8320</v>
      </c>
      <c r="J201" s="26">
        <v>1386</v>
      </c>
      <c r="K201" s="26">
        <v>4161</v>
      </c>
      <c r="L201" s="26">
        <v>0</v>
      </c>
      <c r="M201" s="26">
        <v>0</v>
      </c>
      <c r="N201" s="26">
        <v>0</v>
      </c>
      <c r="O201" s="26">
        <v>0</v>
      </c>
    </row>
    <row r="202" spans="1:15" x14ac:dyDescent="0.25">
      <c r="A202" s="18">
        <v>6200</v>
      </c>
      <c r="B202" s="19" t="s">
        <v>200</v>
      </c>
      <c r="C202" s="25">
        <f>+C203</f>
        <v>12</v>
      </c>
      <c r="D202" s="25">
        <f t="shared" ref="D202:O202" si="49">+D203</f>
        <v>1</v>
      </c>
      <c r="E202" s="25">
        <f t="shared" si="49"/>
        <v>1</v>
      </c>
      <c r="F202" s="25">
        <f t="shared" si="49"/>
        <v>1</v>
      </c>
      <c r="G202" s="25">
        <f t="shared" si="49"/>
        <v>1</v>
      </c>
      <c r="H202" s="25">
        <f t="shared" si="49"/>
        <v>1</v>
      </c>
      <c r="I202" s="25">
        <f t="shared" si="49"/>
        <v>1</v>
      </c>
      <c r="J202" s="25">
        <f t="shared" si="49"/>
        <v>1</v>
      </c>
      <c r="K202" s="25">
        <f t="shared" si="49"/>
        <v>1</v>
      </c>
      <c r="L202" s="25">
        <f t="shared" si="49"/>
        <v>1</v>
      </c>
      <c r="M202" s="25">
        <f t="shared" si="49"/>
        <v>1</v>
      </c>
      <c r="N202" s="25">
        <f t="shared" si="49"/>
        <v>1</v>
      </c>
      <c r="O202" s="25">
        <f t="shared" si="49"/>
        <v>1</v>
      </c>
    </row>
    <row r="203" spans="1:15" x14ac:dyDescent="0.25">
      <c r="A203" s="21">
        <v>6201</v>
      </c>
      <c r="B203" s="22" t="s">
        <v>201</v>
      </c>
      <c r="C203" s="22">
        <v>12</v>
      </c>
      <c r="D203" s="23">
        <v>1</v>
      </c>
      <c r="E203" s="23">
        <v>1</v>
      </c>
      <c r="F203" s="23">
        <v>1</v>
      </c>
      <c r="G203" s="23">
        <v>1</v>
      </c>
      <c r="H203" s="23">
        <v>1</v>
      </c>
      <c r="I203" s="23">
        <v>1</v>
      </c>
      <c r="J203" s="23">
        <v>1</v>
      </c>
      <c r="K203" s="23">
        <v>1</v>
      </c>
      <c r="L203" s="23">
        <v>1</v>
      </c>
      <c r="M203" s="23">
        <v>1</v>
      </c>
      <c r="N203" s="23">
        <v>1</v>
      </c>
      <c r="O203" s="23">
        <v>1</v>
      </c>
    </row>
    <row r="204" spans="1:15" ht="15.75" x14ac:dyDescent="0.25">
      <c r="A204" s="15">
        <v>7000</v>
      </c>
      <c r="B204" s="16" t="s">
        <v>202</v>
      </c>
      <c r="C204" s="17">
        <f>C205</f>
        <v>71208513</v>
      </c>
      <c r="D204" s="17">
        <f t="shared" ref="D204:O204" si="50">D205</f>
        <v>5934046</v>
      </c>
      <c r="E204" s="17">
        <f t="shared" si="50"/>
        <v>5934045</v>
      </c>
      <c r="F204" s="17">
        <f t="shared" si="50"/>
        <v>5934045</v>
      </c>
      <c r="G204" s="17">
        <f t="shared" si="50"/>
        <v>5934045</v>
      </c>
      <c r="H204" s="17">
        <f t="shared" si="50"/>
        <v>5934045</v>
      </c>
      <c r="I204" s="17">
        <f t="shared" si="50"/>
        <v>5934045</v>
      </c>
      <c r="J204" s="17">
        <f t="shared" si="50"/>
        <v>5934045</v>
      </c>
      <c r="K204" s="17">
        <f t="shared" si="50"/>
        <v>5934045</v>
      </c>
      <c r="L204" s="17">
        <f t="shared" si="50"/>
        <v>5934045</v>
      </c>
      <c r="M204" s="17">
        <f t="shared" si="50"/>
        <v>5934045</v>
      </c>
      <c r="N204" s="17">
        <f t="shared" si="50"/>
        <v>5934044</v>
      </c>
      <c r="O204" s="17">
        <f t="shared" si="50"/>
        <v>5934018</v>
      </c>
    </row>
    <row r="205" spans="1:15" ht="15.75" x14ac:dyDescent="0.25">
      <c r="A205" s="18">
        <v>7200</v>
      </c>
      <c r="B205" s="19" t="s">
        <v>203</v>
      </c>
      <c r="C205" s="20">
        <f>SUM(C206:C214)</f>
        <v>71208513</v>
      </c>
      <c r="D205" s="20">
        <f t="shared" ref="D205:O205" si="51">SUM(D206:D214)</f>
        <v>5934046</v>
      </c>
      <c r="E205" s="20">
        <f t="shared" si="51"/>
        <v>5934045</v>
      </c>
      <c r="F205" s="20">
        <f t="shared" si="51"/>
        <v>5934045</v>
      </c>
      <c r="G205" s="20">
        <f t="shared" si="51"/>
        <v>5934045</v>
      </c>
      <c r="H205" s="20">
        <f t="shared" si="51"/>
        <v>5934045</v>
      </c>
      <c r="I205" s="20">
        <f t="shared" si="51"/>
        <v>5934045</v>
      </c>
      <c r="J205" s="20">
        <f t="shared" si="51"/>
        <v>5934045</v>
      </c>
      <c r="K205" s="20">
        <f t="shared" si="51"/>
        <v>5934045</v>
      </c>
      <c r="L205" s="20">
        <f t="shared" si="51"/>
        <v>5934045</v>
      </c>
      <c r="M205" s="20">
        <f t="shared" si="51"/>
        <v>5934045</v>
      </c>
      <c r="N205" s="20">
        <f t="shared" si="51"/>
        <v>5934044</v>
      </c>
      <c r="O205" s="20">
        <f t="shared" si="51"/>
        <v>5934018</v>
      </c>
    </row>
    <row r="206" spans="1:15" x14ac:dyDescent="0.25">
      <c r="A206" s="21">
        <v>7202</v>
      </c>
      <c r="B206" s="22" t="s">
        <v>204</v>
      </c>
      <c r="C206" s="23">
        <v>30030646</v>
      </c>
      <c r="D206" s="23">
        <v>2502554</v>
      </c>
      <c r="E206" s="23">
        <v>2502554</v>
      </c>
      <c r="F206" s="23">
        <v>2502554</v>
      </c>
      <c r="G206" s="23">
        <v>2502554</v>
      </c>
      <c r="H206" s="23">
        <v>2502554</v>
      </c>
      <c r="I206" s="23">
        <v>2502554</v>
      </c>
      <c r="J206" s="23">
        <v>2502554</v>
      </c>
      <c r="K206" s="23">
        <v>2502554</v>
      </c>
      <c r="L206" s="23">
        <v>2502554</v>
      </c>
      <c r="M206" s="23">
        <v>2502554</v>
      </c>
      <c r="N206" s="23">
        <v>2502554</v>
      </c>
      <c r="O206" s="23">
        <v>2502552</v>
      </c>
    </row>
    <row r="207" spans="1:15" x14ac:dyDescent="0.25">
      <c r="A207" s="21">
        <v>7204</v>
      </c>
      <c r="B207" s="22" t="s">
        <v>205</v>
      </c>
      <c r="C207" s="23">
        <v>3823482</v>
      </c>
      <c r="D207" s="23">
        <v>318624</v>
      </c>
      <c r="E207" s="23">
        <v>318624</v>
      </c>
      <c r="F207" s="23">
        <v>318624</v>
      </c>
      <c r="G207" s="23">
        <v>318624</v>
      </c>
      <c r="H207" s="23">
        <v>318624</v>
      </c>
      <c r="I207" s="23">
        <v>318624</v>
      </c>
      <c r="J207" s="23">
        <v>318624</v>
      </c>
      <c r="K207" s="23">
        <v>318624</v>
      </c>
      <c r="L207" s="23">
        <v>318624</v>
      </c>
      <c r="M207" s="23">
        <v>318624</v>
      </c>
      <c r="N207" s="23">
        <v>318624</v>
      </c>
      <c r="O207" s="23">
        <v>318618</v>
      </c>
    </row>
    <row r="208" spans="1:15" x14ac:dyDescent="0.25">
      <c r="A208" s="21">
        <v>7206</v>
      </c>
      <c r="B208" s="22" t="s">
        <v>206</v>
      </c>
      <c r="C208" s="23">
        <v>9575000</v>
      </c>
      <c r="D208" s="23">
        <v>797917</v>
      </c>
      <c r="E208" s="23">
        <v>797917</v>
      </c>
      <c r="F208" s="23">
        <v>797917</v>
      </c>
      <c r="G208" s="23">
        <v>797917</v>
      </c>
      <c r="H208" s="23">
        <v>797917</v>
      </c>
      <c r="I208" s="23">
        <v>797917</v>
      </c>
      <c r="J208" s="23">
        <v>797917</v>
      </c>
      <c r="K208" s="23">
        <v>797917</v>
      </c>
      <c r="L208" s="23">
        <v>797917</v>
      </c>
      <c r="M208" s="23">
        <v>797917</v>
      </c>
      <c r="N208" s="23">
        <v>797917</v>
      </c>
      <c r="O208" s="23">
        <v>797913</v>
      </c>
    </row>
    <row r="209" spans="1:15" x14ac:dyDescent="0.25">
      <c r="A209" s="21">
        <v>7220</v>
      </c>
      <c r="B209" s="22" t="s">
        <v>207</v>
      </c>
      <c r="C209" s="23">
        <v>12842030</v>
      </c>
      <c r="D209" s="23">
        <v>1070171</v>
      </c>
      <c r="E209" s="23">
        <v>1070170</v>
      </c>
      <c r="F209" s="23">
        <v>1070170</v>
      </c>
      <c r="G209" s="23">
        <v>1070170</v>
      </c>
      <c r="H209" s="23">
        <v>1070170</v>
      </c>
      <c r="I209" s="23">
        <v>1070170</v>
      </c>
      <c r="J209" s="23">
        <v>1070170</v>
      </c>
      <c r="K209" s="23">
        <v>1070170</v>
      </c>
      <c r="L209" s="23">
        <v>1070170</v>
      </c>
      <c r="M209" s="23">
        <v>1070170</v>
      </c>
      <c r="N209" s="23">
        <v>1070170</v>
      </c>
      <c r="O209" s="23">
        <v>1070159</v>
      </c>
    </row>
    <row r="210" spans="1:15" x14ac:dyDescent="0.25">
      <c r="A210" s="21">
        <v>7221</v>
      </c>
      <c r="B210" s="22" t="s">
        <v>208</v>
      </c>
      <c r="C210" s="22">
        <v>12</v>
      </c>
      <c r="D210" s="23">
        <v>1</v>
      </c>
      <c r="E210" s="23">
        <v>1</v>
      </c>
      <c r="F210" s="23">
        <v>1</v>
      </c>
      <c r="G210" s="23">
        <v>1</v>
      </c>
      <c r="H210" s="23">
        <v>1</v>
      </c>
      <c r="I210" s="23">
        <v>1</v>
      </c>
      <c r="J210" s="23">
        <v>1</v>
      </c>
      <c r="K210" s="23">
        <v>1</v>
      </c>
      <c r="L210" s="23">
        <v>1</v>
      </c>
      <c r="M210" s="23">
        <v>1</v>
      </c>
      <c r="N210" s="23">
        <v>1</v>
      </c>
      <c r="O210" s="23">
        <v>1</v>
      </c>
    </row>
    <row r="211" spans="1:15" x14ac:dyDescent="0.25">
      <c r="A211" s="21">
        <v>7222</v>
      </c>
      <c r="B211" s="22" t="s">
        <v>209</v>
      </c>
      <c r="C211" s="23">
        <v>5940010</v>
      </c>
      <c r="D211" s="23">
        <v>495001</v>
      </c>
      <c r="E211" s="23">
        <v>495001</v>
      </c>
      <c r="F211" s="23">
        <v>495001</v>
      </c>
      <c r="G211" s="23">
        <v>495001</v>
      </c>
      <c r="H211" s="23">
        <v>495001</v>
      </c>
      <c r="I211" s="23">
        <v>495001</v>
      </c>
      <c r="J211" s="23">
        <v>495001</v>
      </c>
      <c r="K211" s="23">
        <v>495001</v>
      </c>
      <c r="L211" s="23">
        <v>495001</v>
      </c>
      <c r="M211" s="23">
        <v>495001</v>
      </c>
      <c r="N211" s="23">
        <v>495000</v>
      </c>
      <c r="O211" s="23">
        <v>495000</v>
      </c>
    </row>
    <row r="212" spans="1:15" x14ac:dyDescent="0.25">
      <c r="A212" s="21">
        <v>7223</v>
      </c>
      <c r="B212" s="22" t="s">
        <v>210</v>
      </c>
      <c r="C212" s="23">
        <v>5699071</v>
      </c>
      <c r="D212" s="23">
        <v>474923</v>
      </c>
      <c r="E212" s="23">
        <v>474923</v>
      </c>
      <c r="F212" s="23">
        <v>474923</v>
      </c>
      <c r="G212" s="23">
        <v>474923</v>
      </c>
      <c r="H212" s="23">
        <v>474923</v>
      </c>
      <c r="I212" s="23">
        <v>474923</v>
      </c>
      <c r="J212" s="23">
        <v>474923</v>
      </c>
      <c r="K212" s="23">
        <v>474923</v>
      </c>
      <c r="L212" s="23">
        <v>474923</v>
      </c>
      <c r="M212" s="23">
        <v>474923</v>
      </c>
      <c r="N212" s="23">
        <v>474923</v>
      </c>
      <c r="O212" s="23">
        <v>474918</v>
      </c>
    </row>
    <row r="213" spans="1:15" x14ac:dyDescent="0.25">
      <c r="A213" s="21">
        <v>7229</v>
      </c>
      <c r="B213" s="22" t="s">
        <v>211</v>
      </c>
      <c r="C213" s="23">
        <v>1881653</v>
      </c>
      <c r="D213" s="23">
        <v>156804</v>
      </c>
      <c r="E213" s="23">
        <v>156804</v>
      </c>
      <c r="F213" s="23">
        <v>156804</v>
      </c>
      <c r="G213" s="23">
        <v>156804</v>
      </c>
      <c r="H213" s="23">
        <v>156804</v>
      </c>
      <c r="I213" s="23">
        <v>156804</v>
      </c>
      <c r="J213" s="23">
        <v>156804</v>
      </c>
      <c r="K213" s="23">
        <v>156804</v>
      </c>
      <c r="L213" s="23">
        <v>156804</v>
      </c>
      <c r="M213" s="23">
        <v>156804</v>
      </c>
      <c r="N213" s="23">
        <v>156804</v>
      </c>
      <c r="O213" s="23">
        <v>156809</v>
      </c>
    </row>
    <row r="214" spans="1:15" x14ac:dyDescent="0.25">
      <c r="A214" s="21">
        <v>7230</v>
      </c>
      <c r="B214" s="22" t="s">
        <v>212</v>
      </c>
      <c r="C214" s="22">
        <v>1416609</v>
      </c>
      <c r="D214" s="23">
        <v>118051</v>
      </c>
      <c r="E214" s="23">
        <v>118051</v>
      </c>
      <c r="F214" s="23">
        <v>118051</v>
      </c>
      <c r="G214" s="23">
        <v>118051</v>
      </c>
      <c r="H214" s="23">
        <v>118051</v>
      </c>
      <c r="I214" s="23">
        <v>118051</v>
      </c>
      <c r="J214" s="23">
        <v>118051</v>
      </c>
      <c r="K214" s="23">
        <v>118051</v>
      </c>
      <c r="L214" s="23">
        <v>118051</v>
      </c>
      <c r="M214" s="23">
        <v>118051</v>
      </c>
      <c r="N214" s="23">
        <v>118051</v>
      </c>
      <c r="O214" s="23">
        <v>118048</v>
      </c>
    </row>
    <row r="215" spans="1:15" ht="15.75" x14ac:dyDescent="0.25">
      <c r="A215" s="15">
        <v>8000</v>
      </c>
      <c r="B215" s="16" t="s">
        <v>213</v>
      </c>
      <c r="C215" s="17">
        <f t="shared" ref="C215:O215" si="52">C216+C227+C230</f>
        <v>534266533</v>
      </c>
      <c r="D215" s="17">
        <f t="shared" si="52"/>
        <v>43669794</v>
      </c>
      <c r="E215" s="17">
        <f t="shared" si="52"/>
        <v>43738995</v>
      </c>
      <c r="F215" s="17">
        <f t="shared" si="52"/>
        <v>49505322</v>
      </c>
      <c r="G215" s="17">
        <f t="shared" si="52"/>
        <v>50696161</v>
      </c>
      <c r="H215" s="17">
        <f t="shared" si="52"/>
        <v>43955553</v>
      </c>
      <c r="I215" s="17">
        <f t="shared" si="52"/>
        <v>47908413</v>
      </c>
      <c r="J215" s="17">
        <f t="shared" si="52"/>
        <v>46073812</v>
      </c>
      <c r="K215" s="17">
        <f t="shared" si="52"/>
        <v>48431392</v>
      </c>
      <c r="L215" s="17">
        <f t="shared" si="52"/>
        <v>44396072</v>
      </c>
      <c r="M215" s="17">
        <f t="shared" si="52"/>
        <v>41351394</v>
      </c>
      <c r="N215" s="17">
        <f t="shared" si="52"/>
        <v>34709879</v>
      </c>
      <c r="O215" s="17">
        <f t="shared" si="52"/>
        <v>39829746</v>
      </c>
    </row>
    <row r="216" spans="1:15" ht="15.75" x14ac:dyDescent="0.25">
      <c r="A216" s="18">
        <v>8100</v>
      </c>
      <c r="B216" s="19" t="s">
        <v>214</v>
      </c>
      <c r="C216" s="20">
        <f t="shared" ref="C216:O216" si="53">SUM(C217:C226)</f>
        <v>254855505</v>
      </c>
      <c r="D216" s="20">
        <f t="shared" si="53"/>
        <v>19011960</v>
      </c>
      <c r="E216" s="20">
        <f t="shared" si="53"/>
        <v>22513759</v>
      </c>
      <c r="F216" s="20">
        <f t="shared" si="53"/>
        <v>23780086</v>
      </c>
      <c r="G216" s="20">
        <f t="shared" si="53"/>
        <v>19688889</v>
      </c>
      <c r="H216" s="20">
        <f t="shared" si="53"/>
        <v>22730317</v>
      </c>
      <c r="I216" s="20">
        <f t="shared" si="53"/>
        <v>24044356</v>
      </c>
      <c r="J216" s="20">
        <f t="shared" si="53"/>
        <v>22238713</v>
      </c>
      <c r="K216" s="20">
        <f t="shared" si="53"/>
        <v>23013855</v>
      </c>
      <c r="L216" s="20">
        <f t="shared" si="53"/>
        <v>21877298</v>
      </c>
      <c r="M216" s="20">
        <f t="shared" si="53"/>
        <v>20116597</v>
      </c>
      <c r="N216" s="20">
        <f t="shared" si="53"/>
        <v>17329974</v>
      </c>
      <c r="O216" s="20">
        <f t="shared" si="53"/>
        <v>18509701</v>
      </c>
    </row>
    <row r="217" spans="1:15" x14ac:dyDescent="0.25">
      <c r="A217" s="21">
        <v>8101</v>
      </c>
      <c r="B217" s="22" t="s">
        <v>215</v>
      </c>
      <c r="C217" s="23">
        <v>163344859</v>
      </c>
      <c r="D217" s="26">
        <v>12192467</v>
      </c>
      <c r="E217" s="26">
        <v>13074648</v>
      </c>
      <c r="F217" s="26">
        <v>16297051</v>
      </c>
      <c r="G217" s="26">
        <v>13042868</v>
      </c>
      <c r="H217" s="26">
        <v>14485783</v>
      </c>
      <c r="I217" s="26">
        <v>16769492</v>
      </c>
      <c r="J217" s="26">
        <v>15189631</v>
      </c>
      <c r="K217" s="26">
        <v>13228101</v>
      </c>
      <c r="L217" s="26">
        <v>14689651</v>
      </c>
      <c r="M217" s="26">
        <v>13133782</v>
      </c>
      <c r="N217" s="26">
        <v>9276449</v>
      </c>
      <c r="O217" s="26">
        <v>11964936</v>
      </c>
    </row>
    <row r="218" spans="1:15" x14ac:dyDescent="0.25">
      <c r="A218" s="21">
        <v>8102</v>
      </c>
      <c r="B218" s="22" t="s">
        <v>216</v>
      </c>
      <c r="C218" s="23">
        <v>21826278</v>
      </c>
      <c r="D218" s="26">
        <v>1576097</v>
      </c>
      <c r="E218" s="26">
        <v>1711530</v>
      </c>
      <c r="F218" s="26">
        <v>2170384</v>
      </c>
      <c r="G218" s="26">
        <v>1715965</v>
      </c>
      <c r="H218" s="26">
        <v>1939355</v>
      </c>
      <c r="I218" s="26">
        <v>2122784</v>
      </c>
      <c r="J218" s="26">
        <v>2301507</v>
      </c>
      <c r="K218" s="26">
        <v>1783491</v>
      </c>
      <c r="L218" s="26">
        <v>2009261</v>
      </c>
      <c r="M218" s="26">
        <v>1754827</v>
      </c>
      <c r="N218" s="26">
        <v>1185711</v>
      </c>
      <c r="O218" s="26">
        <v>1555366</v>
      </c>
    </row>
    <row r="219" spans="1:15" x14ac:dyDescent="0.25">
      <c r="A219" s="21">
        <v>8103</v>
      </c>
      <c r="B219" s="22" t="s">
        <v>217</v>
      </c>
      <c r="C219" s="23">
        <v>4907383</v>
      </c>
      <c r="D219" s="26">
        <v>400129</v>
      </c>
      <c r="E219" s="26">
        <v>2022770</v>
      </c>
      <c r="F219" s="26">
        <v>317557</v>
      </c>
      <c r="G219" s="26">
        <v>198365</v>
      </c>
      <c r="H219" s="26">
        <v>281873</v>
      </c>
      <c r="I219" s="26">
        <v>358571</v>
      </c>
      <c r="J219" s="26">
        <v>231916</v>
      </c>
      <c r="K219" s="26">
        <v>208319</v>
      </c>
      <c r="L219" s="26">
        <v>227082</v>
      </c>
      <c r="M219" s="26">
        <v>232598</v>
      </c>
      <c r="N219" s="26">
        <v>204335</v>
      </c>
      <c r="O219" s="26">
        <v>223868</v>
      </c>
    </row>
    <row r="220" spans="1:15" x14ac:dyDescent="0.25">
      <c r="A220" s="21">
        <v>8104</v>
      </c>
      <c r="B220" s="22" t="s">
        <v>218</v>
      </c>
      <c r="C220" s="23">
        <v>6281</v>
      </c>
      <c r="D220" s="26">
        <v>981</v>
      </c>
      <c r="E220" s="26">
        <v>491</v>
      </c>
      <c r="F220" s="26">
        <v>405</v>
      </c>
      <c r="G220" s="26">
        <v>768</v>
      </c>
      <c r="H220" s="26">
        <v>645</v>
      </c>
      <c r="I220" s="26">
        <v>691</v>
      </c>
      <c r="J220" s="26">
        <v>442</v>
      </c>
      <c r="K220" s="26">
        <v>293</v>
      </c>
      <c r="L220" s="26">
        <v>300</v>
      </c>
      <c r="M220" s="26">
        <v>227</v>
      </c>
      <c r="N220" s="26">
        <v>626</v>
      </c>
      <c r="O220" s="26">
        <v>412</v>
      </c>
    </row>
    <row r="221" spans="1:15" x14ac:dyDescent="0.25">
      <c r="A221" s="21">
        <v>8105</v>
      </c>
      <c r="B221" s="22" t="s">
        <v>219</v>
      </c>
      <c r="C221" s="23">
        <v>5935328</v>
      </c>
      <c r="D221" s="26">
        <v>413293</v>
      </c>
      <c r="E221" s="26">
        <v>437169</v>
      </c>
      <c r="F221" s="26">
        <v>538078</v>
      </c>
      <c r="G221" s="26">
        <v>536449</v>
      </c>
      <c r="H221" s="26">
        <v>343253</v>
      </c>
      <c r="I221" s="26">
        <v>471322</v>
      </c>
      <c r="J221" s="26">
        <v>243899</v>
      </c>
      <c r="K221" s="26">
        <v>586085</v>
      </c>
      <c r="L221" s="26">
        <v>551166</v>
      </c>
      <c r="M221" s="26">
        <v>646122</v>
      </c>
      <c r="N221" s="26">
        <v>662110</v>
      </c>
      <c r="O221" s="26">
        <v>506382</v>
      </c>
    </row>
    <row r="222" spans="1:15" x14ac:dyDescent="0.25">
      <c r="A222" s="21">
        <v>8106</v>
      </c>
      <c r="B222" s="22" t="s">
        <v>220</v>
      </c>
      <c r="C222" s="23">
        <v>3668527</v>
      </c>
      <c r="D222" s="26">
        <v>376680</v>
      </c>
      <c r="E222" s="26">
        <v>474911</v>
      </c>
      <c r="F222" s="26">
        <v>299896</v>
      </c>
      <c r="G222" s="26">
        <v>237769</v>
      </c>
      <c r="H222" s="26">
        <v>308731</v>
      </c>
      <c r="I222" s="26">
        <v>228150</v>
      </c>
      <c r="J222" s="26">
        <v>332582</v>
      </c>
      <c r="K222" s="26">
        <v>300911</v>
      </c>
      <c r="L222" s="26">
        <v>259474</v>
      </c>
      <c r="M222" s="26">
        <v>287131</v>
      </c>
      <c r="N222" s="26">
        <v>255481</v>
      </c>
      <c r="O222" s="26">
        <v>306811</v>
      </c>
    </row>
    <row r="223" spans="1:15" x14ac:dyDescent="0.25">
      <c r="A223" s="21">
        <v>8108</v>
      </c>
      <c r="B223" s="22" t="s">
        <v>221</v>
      </c>
      <c r="C223" s="23">
        <v>862710</v>
      </c>
      <c r="D223" s="26">
        <v>70259</v>
      </c>
      <c r="E223" s="26">
        <v>72041</v>
      </c>
      <c r="F223" s="26">
        <v>72041</v>
      </c>
      <c r="G223" s="26">
        <v>72041</v>
      </c>
      <c r="H223" s="26">
        <v>72041</v>
      </c>
      <c r="I223" s="26">
        <v>72041</v>
      </c>
      <c r="J223" s="26">
        <v>72041</v>
      </c>
      <c r="K223" s="26">
        <v>72041</v>
      </c>
      <c r="L223" s="26">
        <v>72041</v>
      </c>
      <c r="M223" s="26">
        <v>72041</v>
      </c>
      <c r="N223" s="26">
        <v>72041</v>
      </c>
      <c r="O223" s="26">
        <v>72041</v>
      </c>
    </row>
    <row r="224" spans="1:15" x14ac:dyDescent="0.25">
      <c r="A224" s="21">
        <v>8109</v>
      </c>
      <c r="B224" s="22" t="s">
        <v>222</v>
      </c>
      <c r="C224" s="23">
        <v>42549554</v>
      </c>
      <c r="D224" s="26">
        <v>3048329</v>
      </c>
      <c r="E224" s="26">
        <v>3674922</v>
      </c>
      <c r="F224" s="26">
        <v>2964093</v>
      </c>
      <c r="G224" s="26">
        <v>2964093</v>
      </c>
      <c r="H224" s="26">
        <v>4422929</v>
      </c>
      <c r="I224" s="26">
        <v>2907070</v>
      </c>
      <c r="J224" s="26">
        <v>2964093</v>
      </c>
      <c r="K224" s="26">
        <v>5754421</v>
      </c>
      <c r="L224" s="26">
        <v>3048329</v>
      </c>
      <c r="M224" s="26">
        <v>3048329</v>
      </c>
      <c r="N224" s="26">
        <v>4704618</v>
      </c>
      <c r="O224" s="26">
        <v>3048328</v>
      </c>
    </row>
    <row r="225" spans="1:15" x14ac:dyDescent="0.25">
      <c r="A225" s="21">
        <v>8110</v>
      </c>
      <c r="B225" s="22" t="s">
        <v>223</v>
      </c>
      <c r="C225" s="23">
        <v>10746412</v>
      </c>
      <c r="D225" s="26">
        <v>933725</v>
      </c>
      <c r="E225" s="26">
        <v>943127</v>
      </c>
      <c r="F225" s="26">
        <v>1037227</v>
      </c>
      <c r="G225" s="26">
        <v>827971</v>
      </c>
      <c r="H225" s="26">
        <v>775790</v>
      </c>
      <c r="I225" s="26">
        <v>946413</v>
      </c>
      <c r="J225" s="26">
        <v>804975</v>
      </c>
      <c r="K225" s="26">
        <v>974842</v>
      </c>
      <c r="L225" s="26">
        <v>926279</v>
      </c>
      <c r="M225" s="26">
        <v>860487</v>
      </c>
      <c r="N225" s="26">
        <v>884019</v>
      </c>
      <c r="O225" s="26">
        <v>831557</v>
      </c>
    </row>
    <row r="226" spans="1:15" x14ac:dyDescent="0.25">
      <c r="A226" s="21">
        <v>8111</v>
      </c>
      <c r="B226" s="22" t="s">
        <v>224</v>
      </c>
      <c r="C226" s="23">
        <v>1008173</v>
      </c>
      <c r="D226" s="26">
        <v>0</v>
      </c>
      <c r="E226" s="26">
        <v>102150</v>
      </c>
      <c r="F226" s="26">
        <v>83354</v>
      </c>
      <c r="G226" s="26">
        <v>92600</v>
      </c>
      <c r="H226" s="26">
        <v>99917</v>
      </c>
      <c r="I226" s="26">
        <v>167822</v>
      </c>
      <c r="J226" s="26">
        <v>97627</v>
      </c>
      <c r="K226" s="26">
        <v>105351</v>
      </c>
      <c r="L226" s="26">
        <v>93715</v>
      </c>
      <c r="M226" s="26">
        <v>81053</v>
      </c>
      <c r="N226" s="26">
        <v>84584</v>
      </c>
      <c r="O226" s="26">
        <v>0</v>
      </c>
    </row>
    <row r="227" spans="1:15" ht="15.75" x14ac:dyDescent="0.25">
      <c r="A227" s="18">
        <v>8200</v>
      </c>
      <c r="B227" s="19" t="s">
        <v>225</v>
      </c>
      <c r="C227" s="20">
        <f>SUM(C228:C229)</f>
        <v>136811960</v>
      </c>
      <c r="D227" s="20">
        <f t="shared" ref="D227:O227" si="54">SUM(D228:D229)</f>
        <v>12041884</v>
      </c>
      <c r="E227" s="20">
        <f t="shared" si="54"/>
        <v>12041884</v>
      </c>
      <c r="F227" s="20">
        <f t="shared" si="54"/>
        <v>12041884</v>
      </c>
      <c r="G227" s="20">
        <f t="shared" si="54"/>
        <v>12041884</v>
      </c>
      <c r="H227" s="20">
        <f t="shared" si="54"/>
        <v>12041884</v>
      </c>
      <c r="I227" s="20">
        <f t="shared" si="54"/>
        <v>12041884</v>
      </c>
      <c r="J227" s="20">
        <f t="shared" si="54"/>
        <v>12041884</v>
      </c>
      <c r="K227" s="20">
        <f t="shared" si="54"/>
        <v>12041884</v>
      </c>
      <c r="L227" s="20">
        <f t="shared" si="54"/>
        <v>12041884</v>
      </c>
      <c r="M227" s="20">
        <f t="shared" si="54"/>
        <v>12041885</v>
      </c>
      <c r="N227" s="20">
        <f t="shared" si="54"/>
        <v>8196553</v>
      </c>
      <c r="O227" s="20">
        <f t="shared" si="54"/>
        <v>8196566</v>
      </c>
    </row>
    <row r="228" spans="1:15" x14ac:dyDescent="0.25">
      <c r="A228" s="21">
        <v>8201</v>
      </c>
      <c r="B228" s="22" t="s">
        <v>226</v>
      </c>
      <c r="C228" s="23">
        <v>98358649</v>
      </c>
      <c r="D228" s="26">
        <v>8196553</v>
      </c>
      <c r="E228" s="26">
        <v>8196553</v>
      </c>
      <c r="F228" s="26">
        <v>8196553</v>
      </c>
      <c r="G228" s="26">
        <v>8196553</v>
      </c>
      <c r="H228" s="26">
        <v>8196553</v>
      </c>
      <c r="I228" s="26">
        <v>8196553</v>
      </c>
      <c r="J228" s="26">
        <v>8196553</v>
      </c>
      <c r="K228" s="26">
        <v>8196553</v>
      </c>
      <c r="L228" s="26">
        <v>8196553</v>
      </c>
      <c r="M228" s="26">
        <v>8196553</v>
      </c>
      <c r="N228" s="26">
        <v>8196553</v>
      </c>
      <c r="O228" s="26">
        <v>8196566</v>
      </c>
    </row>
    <row r="229" spans="1:15" x14ac:dyDescent="0.25">
      <c r="A229" s="21">
        <v>8202</v>
      </c>
      <c r="B229" s="22" t="s">
        <v>227</v>
      </c>
      <c r="C229" s="23">
        <v>38453311</v>
      </c>
      <c r="D229" s="26">
        <v>3845331</v>
      </c>
      <c r="E229" s="26">
        <v>3845331</v>
      </c>
      <c r="F229" s="26">
        <v>3845331</v>
      </c>
      <c r="G229" s="26">
        <v>3845331</v>
      </c>
      <c r="H229" s="26">
        <v>3845331</v>
      </c>
      <c r="I229" s="26">
        <v>3845331</v>
      </c>
      <c r="J229" s="26">
        <v>3845331</v>
      </c>
      <c r="K229" s="26">
        <v>3845331</v>
      </c>
      <c r="L229" s="26">
        <v>3845331</v>
      </c>
      <c r="M229" s="26">
        <v>3845332</v>
      </c>
      <c r="N229" s="26">
        <v>0</v>
      </c>
      <c r="O229" s="26">
        <v>0</v>
      </c>
    </row>
    <row r="230" spans="1:15" ht="15.75" x14ac:dyDescent="0.25">
      <c r="A230" s="18">
        <v>8300</v>
      </c>
      <c r="B230" s="19" t="s">
        <v>228</v>
      </c>
      <c r="C230" s="20">
        <f>SUM(C231:C256)</f>
        <v>142599068</v>
      </c>
      <c r="D230" s="20">
        <f t="shared" ref="D230:O230" si="55">SUM(D231:D256)</f>
        <v>12615950</v>
      </c>
      <c r="E230" s="20">
        <f t="shared" si="55"/>
        <v>9183352</v>
      </c>
      <c r="F230" s="20">
        <f t="shared" si="55"/>
        <v>13683352</v>
      </c>
      <c r="G230" s="20">
        <f t="shared" si="55"/>
        <v>18965388</v>
      </c>
      <c r="H230" s="20">
        <f t="shared" si="55"/>
        <v>9183352</v>
      </c>
      <c r="I230" s="20">
        <f t="shared" si="55"/>
        <v>11822173</v>
      </c>
      <c r="J230" s="20">
        <f t="shared" si="55"/>
        <v>11793215</v>
      </c>
      <c r="K230" s="20">
        <f t="shared" si="55"/>
        <v>13375653</v>
      </c>
      <c r="L230" s="20">
        <f t="shared" si="55"/>
        <v>10476890</v>
      </c>
      <c r="M230" s="20">
        <f t="shared" si="55"/>
        <v>9192912</v>
      </c>
      <c r="N230" s="20">
        <f t="shared" si="55"/>
        <v>9183352</v>
      </c>
      <c r="O230" s="20">
        <f t="shared" si="55"/>
        <v>13123479</v>
      </c>
    </row>
    <row r="231" spans="1:15" x14ac:dyDescent="0.25">
      <c r="A231" s="21">
        <v>8301</v>
      </c>
      <c r="B231" s="22" t="s">
        <v>229</v>
      </c>
      <c r="C231" s="22">
        <v>12</v>
      </c>
      <c r="D231" s="23">
        <v>1</v>
      </c>
      <c r="E231" s="23">
        <v>1</v>
      </c>
      <c r="F231" s="23">
        <v>1</v>
      </c>
      <c r="G231" s="23">
        <v>1</v>
      </c>
      <c r="H231" s="23">
        <v>1</v>
      </c>
      <c r="I231" s="23">
        <v>1</v>
      </c>
      <c r="J231" s="23">
        <v>1</v>
      </c>
      <c r="K231" s="23">
        <v>1</v>
      </c>
      <c r="L231" s="23">
        <v>1</v>
      </c>
      <c r="M231" s="23">
        <v>1</v>
      </c>
      <c r="N231" s="23">
        <v>1</v>
      </c>
      <c r="O231" s="23">
        <v>1</v>
      </c>
    </row>
    <row r="232" spans="1:15" x14ac:dyDescent="0.25">
      <c r="A232" s="21">
        <v>8302</v>
      </c>
      <c r="B232" s="22" t="s">
        <v>230</v>
      </c>
      <c r="C232" s="22">
        <v>12</v>
      </c>
      <c r="D232" s="23">
        <v>1</v>
      </c>
      <c r="E232" s="23">
        <v>1</v>
      </c>
      <c r="F232" s="23">
        <v>1</v>
      </c>
      <c r="G232" s="23">
        <v>1</v>
      </c>
      <c r="H232" s="23">
        <v>1</v>
      </c>
      <c r="I232" s="23">
        <v>1</v>
      </c>
      <c r="J232" s="23">
        <v>1</v>
      </c>
      <c r="K232" s="23">
        <v>1</v>
      </c>
      <c r="L232" s="23">
        <v>1</v>
      </c>
      <c r="M232" s="23">
        <v>1</v>
      </c>
      <c r="N232" s="23">
        <v>1</v>
      </c>
      <c r="O232" s="23">
        <v>1</v>
      </c>
    </row>
    <row r="233" spans="1:15" x14ac:dyDescent="0.25">
      <c r="A233" s="21">
        <v>8303</v>
      </c>
      <c r="B233" s="22" t="s">
        <v>231</v>
      </c>
      <c r="C233" s="23">
        <v>100000000</v>
      </c>
      <c r="D233" s="23">
        <v>8333333</v>
      </c>
      <c r="E233" s="23">
        <v>8333333</v>
      </c>
      <c r="F233" s="23">
        <v>8333333</v>
      </c>
      <c r="G233" s="23">
        <v>8333333</v>
      </c>
      <c r="H233" s="23">
        <v>8333333</v>
      </c>
      <c r="I233" s="23">
        <v>8333333</v>
      </c>
      <c r="J233" s="23">
        <v>8333333</v>
      </c>
      <c r="K233" s="23">
        <v>8333333</v>
      </c>
      <c r="L233" s="23">
        <v>8333333</v>
      </c>
      <c r="M233" s="23">
        <v>8333333</v>
      </c>
      <c r="N233" s="23">
        <v>8333333</v>
      </c>
      <c r="O233" s="23">
        <v>8333337</v>
      </c>
    </row>
    <row r="234" spans="1:15" x14ac:dyDescent="0.25">
      <c r="A234" s="21">
        <v>8304</v>
      </c>
      <c r="B234" s="22" t="s">
        <v>232</v>
      </c>
      <c r="C234" s="23">
        <v>4500000</v>
      </c>
      <c r="D234" s="26">
        <v>0</v>
      </c>
      <c r="E234" s="26">
        <v>0</v>
      </c>
      <c r="F234" s="26">
        <v>4500000</v>
      </c>
      <c r="G234" s="26">
        <v>0</v>
      </c>
      <c r="H234" s="26">
        <v>0</v>
      </c>
      <c r="I234" s="26">
        <v>0</v>
      </c>
      <c r="J234" s="26">
        <v>0</v>
      </c>
      <c r="K234" s="26">
        <v>0</v>
      </c>
      <c r="L234" s="26">
        <v>0</v>
      </c>
      <c r="M234" s="26">
        <v>0</v>
      </c>
      <c r="N234" s="26">
        <v>0</v>
      </c>
      <c r="O234" s="26">
        <v>0</v>
      </c>
    </row>
    <row r="235" spans="1:15" x14ac:dyDescent="0.25">
      <c r="A235" s="21">
        <v>8305</v>
      </c>
      <c r="B235" s="22" t="s">
        <v>233</v>
      </c>
      <c r="C235" s="23">
        <v>2000000</v>
      </c>
      <c r="D235" s="26">
        <v>0</v>
      </c>
      <c r="E235" s="26">
        <v>0</v>
      </c>
      <c r="F235" s="26">
        <v>0</v>
      </c>
      <c r="G235" s="26">
        <v>0</v>
      </c>
      <c r="H235" s="26">
        <v>0</v>
      </c>
      <c r="I235" s="26">
        <v>0</v>
      </c>
      <c r="J235" s="26">
        <v>0</v>
      </c>
      <c r="K235" s="26">
        <v>0</v>
      </c>
      <c r="L235" s="26">
        <v>0</v>
      </c>
      <c r="M235" s="26">
        <v>0</v>
      </c>
      <c r="N235" s="26">
        <v>0</v>
      </c>
      <c r="O235" s="26">
        <v>2000000</v>
      </c>
    </row>
    <row r="236" spans="1:15" x14ac:dyDescent="0.25">
      <c r="A236" s="21">
        <v>8306</v>
      </c>
      <c r="B236" s="22" t="s">
        <v>234</v>
      </c>
      <c r="C236" s="22">
        <v>12</v>
      </c>
      <c r="D236" s="23">
        <v>1</v>
      </c>
      <c r="E236" s="23">
        <v>1</v>
      </c>
      <c r="F236" s="23">
        <v>1</v>
      </c>
      <c r="G236" s="23">
        <v>1</v>
      </c>
      <c r="H236" s="23">
        <v>1</v>
      </c>
      <c r="I236" s="23">
        <v>1</v>
      </c>
      <c r="J236" s="23">
        <v>1</v>
      </c>
      <c r="K236" s="23">
        <v>1</v>
      </c>
      <c r="L236" s="23">
        <v>1</v>
      </c>
      <c r="M236" s="23">
        <v>1</v>
      </c>
      <c r="N236" s="23">
        <v>1</v>
      </c>
      <c r="O236" s="23">
        <v>1</v>
      </c>
    </row>
    <row r="237" spans="1:15" x14ac:dyDescent="0.25">
      <c r="A237" s="21">
        <v>8307</v>
      </c>
      <c r="B237" s="22" t="s">
        <v>235</v>
      </c>
      <c r="C237" s="23">
        <v>14012978</v>
      </c>
      <c r="D237" s="26">
        <v>0</v>
      </c>
      <c r="E237" s="26">
        <v>0</v>
      </c>
      <c r="F237" s="26">
        <v>0</v>
      </c>
      <c r="G237" s="26">
        <v>9782036</v>
      </c>
      <c r="H237" s="26">
        <v>0</v>
      </c>
      <c r="I237" s="26">
        <v>28958</v>
      </c>
      <c r="J237" s="26">
        <v>0</v>
      </c>
      <c r="K237" s="26">
        <v>4192301</v>
      </c>
      <c r="L237" s="26">
        <v>123</v>
      </c>
      <c r="M237" s="26">
        <v>9560</v>
      </c>
      <c r="N237" s="26">
        <v>0</v>
      </c>
      <c r="O237" s="26">
        <v>0</v>
      </c>
    </row>
    <row r="238" spans="1:15" x14ac:dyDescent="0.25">
      <c r="A238" s="21">
        <v>8308</v>
      </c>
      <c r="B238" s="22" t="s">
        <v>236</v>
      </c>
      <c r="C238" s="22">
        <v>12</v>
      </c>
      <c r="D238" s="23">
        <v>1</v>
      </c>
      <c r="E238" s="23">
        <v>1</v>
      </c>
      <c r="F238" s="23">
        <v>1</v>
      </c>
      <c r="G238" s="23">
        <v>1</v>
      </c>
      <c r="H238" s="23">
        <v>1</v>
      </c>
      <c r="I238" s="23">
        <v>1</v>
      </c>
      <c r="J238" s="23">
        <v>1</v>
      </c>
      <c r="K238" s="23">
        <v>1</v>
      </c>
      <c r="L238" s="23">
        <v>1</v>
      </c>
      <c r="M238" s="23">
        <v>1</v>
      </c>
      <c r="N238" s="23">
        <v>1</v>
      </c>
      <c r="O238" s="23">
        <v>1</v>
      </c>
    </row>
    <row r="239" spans="1:15" x14ac:dyDescent="0.25">
      <c r="A239" s="21">
        <v>8309</v>
      </c>
      <c r="B239" s="22" t="s">
        <v>237</v>
      </c>
      <c r="C239" s="22">
        <v>12</v>
      </c>
      <c r="D239" s="23">
        <v>1</v>
      </c>
      <c r="E239" s="23">
        <v>1</v>
      </c>
      <c r="F239" s="23">
        <v>1</v>
      </c>
      <c r="G239" s="23">
        <v>1</v>
      </c>
      <c r="H239" s="23">
        <v>1</v>
      </c>
      <c r="I239" s="23">
        <v>1</v>
      </c>
      <c r="J239" s="23">
        <v>1</v>
      </c>
      <c r="K239" s="23">
        <v>1</v>
      </c>
      <c r="L239" s="23">
        <v>1</v>
      </c>
      <c r="M239" s="23">
        <v>1</v>
      </c>
      <c r="N239" s="23">
        <v>1</v>
      </c>
      <c r="O239" s="23">
        <v>1</v>
      </c>
    </row>
    <row r="240" spans="1:15" x14ac:dyDescent="0.25">
      <c r="A240" s="21">
        <v>8310</v>
      </c>
      <c r="B240" s="22" t="s">
        <v>238</v>
      </c>
      <c r="C240" s="22">
        <v>12</v>
      </c>
      <c r="D240" s="23">
        <v>1</v>
      </c>
      <c r="E240" s="23">
        <v>1</v>
      </c>
      <c r="F240" s="23">
        <v>1</v>
      </c>
      <c r="G240" s="23">
        <v>1</v>
      </c>
      <c r="H240" s="23">
        <v>1</v>
      </c>
      <c r="I240" s="23">
        <v>1</v>
      </c>
      <c r="J240" s="23">
        <v>1</v>
      </c>
      <c r="K240" s="23">
        <v>1</v>
      </c>
      <c r="L240" s="23">
        <v>1</v>
      </c>
      <c r="M240" s="23">
        <v>1</v>
      </c>
      <c r="N240" s="23">
        <v>1</v>
      </c>
      <c r="O240" s="23">
        <v>1</v>
      </c>
    </row>
    <row r="241" spans="1:15" x14ac:dyDescent="0.25">
      <c r="A241" s="21">
        <v>8311</v>
      </c>
      <c r="B241" s="22" t="s">
        <v>239</v>
      </c>
      <c r="C241" s="22">
        <v>12</v>
      </c>
      <c r="D241" s="23">
        <v>1</v>
      </c>
      <c r="E241" s="23">
        <v>1</v>
      </c>
      <c r="F241" s="23">
        <v>1</v>
      </c>
      <c r="G241" s="23">
        <v>1</v>
      </c>
      <c r="H241" s="23">
        <v>1</v>
      </c>
      <c r="I241" s="23">
        <v>1</v>
      </c>
      <c r="J241" s="23">
        <v>1</v>
      </c>
      <c r="K241" s="23">
        <v>1</v>
      </c>
      <c r="L241" s="23">
        <v>1</v>
      </c>
      <c r="M241" s="23">
        <v>1</v>
      </c>
      <c r="N241" s="23">
        <v>1</v>
      </c>
      <c r="O241" s="23">
        <v>1</v>
      </c>
    </row>
    <row r="242" spans="1:15" x14ac:dyDescent="0.25">
      <c r="A242" s="21">
        <v>8312</v>
      </c>
      <c r="B242" s="22" t="s">
        <v>240</v>
      </c>
      <c r="C242" s="22">
        <v>12</v>
      </c>
      <c r="D242" s="23">
        <v>1</v>
      </c>
      <c r="E242" s="23">
        <v>1</v>
      </c>
      <c r="F242" s="23">
        <v>1</v>
      </c>
      <c r="G242" s="23">
        <v>1</v>
      </c>
      <c r="H242" s="23">
        <v>1</v>
      </c>
      <c r="I242" s="23">
        <v>1</v>
      </c>
      <c r="J242" s="23">
        <v>1</v>
      </c>
      <c r="K242" s="23">
        <v>1</v>
      </c>
      <c r="L242" s="23">
        <v>1</v>
      </c>
      <c r="M242" s="23">
        <v>1</v>
      </c>
      <c r="N242" s="23">
        <v>1</v>
      </c>
      <c r="O242" s="23">
        <v>1</v>
      </c>
    </row>
    <row r="243" spans="1:15" x14ac:dyDescent="0.25">
      <c r="A243" s="21">
        <v>8313</v>
      </c>
      <c r="B243" s="22" t="s">
        <v>241</v>
      </c>
      <c r="C243" s="22">
        <v>12</v>
      </c>
      <c r="D243" s="23">
        <v>1</v>
      </c>
      <c r="E243" s="23">
        <v>1</v>
      </c>
      <c r="F243" s="23">
        <v>1</v>
      </c>
      <c r="G243" s="23">
        <v>1</v>
      </c>
      <c r="H243" s="23">
        <v>1</v>
      </c>
      <c r="I243" s="23">
        <v>1</v>
      </c>
      <c r="J243" s="23">
        <v>1</v>
      </c>
      <c r="K243" s="23">
        <v>1</v>
      </c>
      <c r="L243" s="23">
        <v>1</v>
      </c>
      <c r="M243" s="23">
        <v>1</v>
      </c>
      <c r="N243" s="23">
        <v>1</v>
      </c>
      <c r="O243" s="23">
        <v>1</v>
      </c>
    </row>
    <row r="244" spans="1:15" x14ac:dyDescent="0.25">
      <c r="A244" s="21">
        <v>8314</v>
      </c>
      <c r="B244" s="22" t="s">
        <v>242</v>
      </c>
      <c r="C244" s="22">
        <v>12</v>
      </c>
      <c r="D244" s="23">
        <v>1</v>
      </c>
      <c r="E244" s="23">
        <v>1</v>
      </c>
      <c r="F244" s="23">
        <v>1</v>
      </c>
      <c r="G244" s="23">
        <v>1</v>
      </c>
      <c r="H244" s="23">
        <v>1</v>
      </c>
      <c r="I244" s="23">
        <v>1</v>
      </c>
      <c r="J244" s="23">
        <v>1</v>
      </c>
      <c r="K244" s="23">
        <v>1</v>
      </c>
      <c r="L244" s="23">
        <v>1</v>
      </c>
      <c r="M244" s="23">
        <v>1</v>
      </c>
      <c r="N244" s="23">
        <v>1</v>
      </c>
      <c r="O244" s="23">
        <v>1</v>
      </c>
    </row>
    <row r="245" spans="1:15" x14ac:dyDescent="0.25">
      <c r="A245" s="21">
        <v>8315</v>
      </c>
      <c r="B245" s="22" t="s">
        <v>243</v>
      </c>
      <c r="C245" s="22">
        <v>12</v>
      </c>
      <c r="D245" s="23">
        <v>1</v>
      </c>
      <c r="E245" s="23">
        <v>1</v>
      </c>
      <c r="F245" s="23">
        <v>1</v>
      </c>
      <c r="G245" s="23">
        <v>1</v>
      </c>
      <c r="H245" s="23">
        <v>1</v>
      </c>
      <c r="I245" s="23">
        <v>1</v>
      </c>
      <c r="J245" s="23">
        <v>1</v>
      </c>
      <c r="K245" s="23">
        <v>1</v>
      </c>
      <c r="L245" s="23">
        <v>1</v>
      </c>
      <c r="M245" s="23">
        <v>1</v>
      </c>
      <c r="N245" s="23">
        <v>1</v>
      </c>
      <c r="O245" s="23">
        <v>1</v>
      </c>
    </row>
    <row r="246" spans="1:15" x14ac:dyDescent="0.25">
      <c r="A246" s="21">
        <v>8316</v>
      </c>
      <c r="B246" s="22" t="s">
        <v>244</v>
      </c>
      <c r="C246" s="22">
        <v>12</v>
      </c>
      <c r="D246" s="23">
        <v>1</v>
      </c>
      <c r="E246" s="23">
        <v>1</v>
      </c>
      <c r="F246" s="23">
        <v>1</v>
      </c>
      <c r="G246" s="23">
        <v>1</v>
      </c>
      <c r="H246" s="23">
        <v>1</v>
      </c>
      <c r="I246" s="23">
        <v>1</v>
      </c>
      <c r="J246" s="23">
        <v>1</v>
      </c>
      <c r="K246" s="23">
        <v>1</v>
      </c>
      <c r="L246" s="23">
        <v>1</v>
      </c>
      <c r="M246" s="23">
        <v>1</v>
      </c>
      <c r="N246" s="23">
        <v>1</v>
      </c>
      <c r="O246" s="23">
        <v>1</v>
      </c>
    </row>
    <row r="247" spans="1:15" x14ac:dyDescent="0.25">
      <c r="A247" s="21">
        <v>8317</v>
      </c>
      <c r="B247" s="22" t="s">
        <v>245</v>
      </c>
      <c r="C247" s="22">
        <v>12</v>
      </c>
      <c r="D247" s="23">
        <v>1</v>
      </c>
      <c r="E247" s="23">
        <v>1</v>
      </c>
      <c r="F247" s="23">
        <v>1</v>
      </c>
      <c r="G247" s="23">
        <v>1</v>
      </c>
      <c r="H247" s="23">
        <v>1</v>
      </c>
      <c r="I247" s="23">
        <v>1</v>
      </c>
      <c r="J247" s="23">
        <v>1</v>
      </c>
      <c r="K247" s="23">
        <v>1</v>
      </c>
      <c r="L247" s="23">
        <v>1</v>
      </c>
      <c r="M247" s="23">
        <v>1</v>
      </c>
      <c r="N247" s="23">
        <v>1</v>
      </c>
      <c r="O247" s="23">
        <v>1</v>
      </c>
    </row>
    <row r="248" spans="1:15" x14ac:dyDescent="0.25">
      <c r="A248" s="21">
        <v>8318</v>
      </c>
      <c r="B248" s="22" t="s">
        <v>246</v>
      </c>
      <c r="C248" s="22">
        <v>12</v>
      </c>
      <c r="D248" s="23">
        <v>1</v>
      </c>
      <c r="E248" s="23">
        <v>1</v>
      </c>
      <c r="F248" s="23">
        <v>1</v>
      </c>
      <c r="G248" s="23">
        <v>1</v>
      </c>
      <c r="H248" s="23">
        <v>1</v>
      </c>
      <c r="I248" s="23">
        <v>1</v>
      </c>
      <c r="J248" s="23">
        <v>1</v>
      </c>
      <c r="K248" s="23">
        <v>1</v>
      </c>
      <c r="L248" s="23">
        <v>1</v>
      </c>
      <c r="M248" s="23">
        <v>1</v>
      </c>
      <c r="N248" s="23">
        <v>1</v>
      </c>
      <c r="O248" s="23">
        <v>1</v>
      </c>
    </row>
    <row r="249" spans="1:15" x14ac:dyDescent="0.25">
      <c r="A249" s="21">
        <v>8319</v>
      </c>
      <c r="B249" s="22" t="s">
        <v>247</v>
      </c>
      <c r="C249" s="22">
        <v>12</v>
      </c>
      <c r="D249" s="23">
        <v>1</v>
      </c>
      <c r="E249" s="23">
        <v>1</v>
      </c>
      <c r="F249" s="23">
        <v>1</v>
      </c>
      <c r="G249" s="23">
        <v>1</v>
      </c>
      <c r="H249" s="23">
        <v>1</v>
      </c>
      <c r="I249" s="23">
        <v>1</v>
      </c>
      <c r="J249" s="23">
        <v>1</v>
      </c>
      <c r="K249" s="23">
        <v>1</v>
      </c>
      <c r="L249" s="23">
        <v>1</v>
      </c>
      <c r="M249" s="23">
        <v>1</v>
      </c>
      <c r="N249" s="23">
        <v>1</v>
      </c>
      <c r="O249" s="23">
        <v>1</v>
      </c>
    </row>
    <row r="250" spans="1:15" x14ac:dyDescent="0.25">
      <c r="A250" s="21">
        <v>8322</v>
      </c>
      <c r="B250" s="22" t="s">
        <v>248</v>
      </c>
      <c r="C250" s="22">
        <v>12</v>
      </c>
      <c r="D250" s="23">
        <v>1</v>
      </c>
      <c r="E250" s="23">
        <v>1</v>
      </c>
      <c r="F250" s="23">
        <v>1</v>
      </c>
      <c r="G250" s="23">
        <v>1</v>
      </c>
      <c r="H250" s="23">
        <v>1</v>
      </c>
      <c r="I250" s="23">
        <v>1</v>
      </c>
      <c r="J250" s="23">
        <v>1</v>
      </c>
      <c r="K250" s="23">
        <v>1</v>
      </c>
      <c r="L250" s="23">
        <v>1</v>
      </c>
      <c r="M250" s="23">
        <v>1</v>
      </c>
      <c r="N250" s="23">
        <v>1</v>
      </c>
      <c r="O250" s="23">
        <v>1</v>
      </c>
    </row>
    <row r="251" spans="1:15" x14ac:dyDescent="0.25">
      <c r="A251" s="21">
        <v>8330</v>
      </c>
      <c r="B251" s="42" t="s">
        <v>249</v>
      </c>
      <c r="C251" s="43">
        <v>8453264</v>
      </c>
      <c r="D251" s="26">
        <v>0</v>
      </c>
      <c r="E251" s="26">
        <v>0</v>
      </c>
      <c r="F251" s="26">
        <v>0</v>
      </c>
      <c r="G251" s="26">
        <v>0</v>
      </c>
      <c r="H251" s="26">
        <v>0</v>
      </c>
      <c r="I251" s="26">
        <v>2609863</v>
      </c>
      <c r="J251" s="26">
        <v>2609863</v>
      </c>
      <c r="K251" s="26">
        <v>0</v>
      </c>
      <c r="L251" s="26">
        <v>1293415</v>
      </c>
      <c r="M251" s="26">
        <v>0</v>
      </c>
      <c r="N251" s="26">
        <v>0</v>
      </c>
      <c r="O251" s="26">
        <v>1940123</v>
      </c>
    </row>
    <row r="252" spans="1:15" x14ac:dyDescent="0.25">
      <c r="A252" s="21">
        <v>8338</v>
      </c>
      <c r="B252" s="22" t="s">
        <v>250</v>
      </c>
      <c r="C252" s="23">
        <v>12</v>
      </c>
      <c r="D252" s="23">
        <v>1</v>
      </c>
      <c r="E252" s="23">
        <v>1</v>
      </c>
      <c r="F252" s="23">
        <v>1</v>
      </c>
      <c r="G252" s="23">
        <v>1</v>
      </c>
      <c r="H252" s="23">
        <v>1</v>
      </c>
      <c r="I252" s="23">
        <v>1</v>
      </c>
      <c r="J252" s="23">
        <v>1</v>
      </c>
      <c r="K252" s="23">
        <v>1</v>
      </c>
      <c r="L252" s="23">
        <v>1</v>
      </c>
      <c r="M252" s="23">
        <v>1</v>
      </c>
      <c r="N252" s="23">
        <v>1</v>
      </c>
      <c r="O252" s="23">
        <v>1</v>
      </c>
    </row>
    <row r="253" spans="1:15" x14ac:dyDescent="0.25">
      <c r="A253" s="21">
        <v>8349</v>
      </c>
      <c r="B253" s="42" t="s">
        <v>251</v>
      </c>
      <c r="C253" s="23">
        <v>12</v>
      </c>
      <c r="D253" s="23">
        <v>1</v>
      </c>
      <c r="E253" s="23">
        <v>1</v>
      </c>
      <c r="F253" s="23">
        <v>1</v>
      </c>
      <c r="G253" s="23">
        <v>1</v>
      </c>
      <c r="H253" s="23">
        <v>1</v>
      </c>
      <c r="I253" s="23">
        <v>1</v>
      </c>
      <c r="J253" s="23">
        <v>1</v>
      </c>
      <c r="K253" s="23">
        <v>1</v>
      </c>
      <c r="L253" s="23">
        <v>1</v>
      </c>
      <c r="M253" s="23">
        <v>1</v>
      </c>
      <c r="N253" s="23">
        <v>1</v>
      </c>
      <c r="O253" s="23">
        <v>1</v>
      </c>
    </row>
    <row r="254" spans="1:15" x14ac:dyDescent="0.25">
      <c r="A254" s="21">
        <v>8350</v>
      </c>
      <c r="B254" s="22" t="s">
        <v>252</v>
      </c>
      <c r="C254" s="23">
        <v>3432598</v>
      </c>
      <c r="D254" s="26">
        <v>3432598</v>
      </c>
      <c r="E254" s="26">
        <v>0</v>
      </c>
      <c r="F254" s="26">
        <v>0</v>
      </c>
      <c r="G254" s="26">
        <v>0</v>
      </c>
      <c r="H254" s="26">
        <v>0</v>
      </c>
      <c r="I254" s="26">
        <v>0</v>
      </c>
      <c r="J254" s="26">
        <v>0</v>
      </c>
      <c r="K254" s="26">
        <v>0</v>
      </c>
      <c r="L254" s="26">
        <v>0</v>
      </c>
      <c r="M254" s="26">
        <v>0</v>
      </c>
      <c r="N254" s="26">
        <v>0</v>
      </c>
      <c r="O254" s="26">
        <v>0</v>
      </c>
    </row>
    <row r="255" spans="1:15" x14ac:dyDescent="0.25">
      <c r="A255" s="21">
        <v>8353</v>
      </c>
      <c r="B255" s="22" t="s">
        <v>253</v>
      </c>
      <c r="C255" s="23">
        <v>12</v>
      </c>
      <c r="D255" s="23">
        <v>1</v>
      </c>
      <c r="E255" s="23">
        <v>1</v>
      </c>
      <c r="F255" s="23">
        <v>1</v>
      </c>
      <c r="G255" s="23">
        <v>1</v>
      </c>
      <c r="H255" s="23">
        <v>1</v>
      </c>
      <c r="I255" s="23">
        <v>1</v>
      </c>
      <c r="J255" s="23">
        <v>1</v>
      </c>
      <c r="K255" s="23">
        <v>1</v>
      </c>
      <c r="L255" s="23">
        <v>1</v>
      </c>
      <c r="M255" s="23">
        <v>1</v>
      </c>
      <c r="N255" s="23">
        <v>1</v>
      </c>
      <c r="O255" s="23">
        <v>1</v>
      </c>
    </row>
    <row r="256" spans="1:15" x14ac:dyDescent="0.25">
      <c r="A256" s="44">
        <v>8362</v>
      </c>
      <c r="B256" s="45" t="s">
        <v>254</v>
      </c>
      <c r="C256" s="23">
        <v>10200000</v>
      </c>
      <c r="D256" s="23">
        <v>850000</v>
      </c>
      <c r="E256" s="23">
        <v>850000</v>
      </c>
      <c r="F256" s="23">
        <v>850000</v>
      </c>
      <c r="G256" s="23">
        <v>850000</v>
      </c>
      <c r="H256" s="23">
        <v>850000</v>
      </c>
      <c r="I256" s="23">
        <v>850000</v>
      </c>
      <c r="J256" s="23">
        <v>850000</v>
      </c>
      <c r="K256" s="23">
        <v>850000</v>
      </c>
      <c r="L256" s="23">
        <v>850000</v>
      </c>
      <c r="M256" s="23">
        <v>850000</v>
      </c>
      <c r="N256" s="23">
        <v>850000</v>
      </c>
      <c r="O256" s="23">
        <v>850000</v>
      </c>
    </row>
    <row r="257" spans="1:15" ht="15.75" x14ac:dyDescent="0.25">
      <c r="A257" s="15">
        <v>9000</v>
      </c>
      <c r="B257" s="16" t="s">
        <v>255</v>
      </c>
      <c r="C257" s="17">
        <f>C258+C264</f>
        <v>60</v>
      </c>
      <c r="D257" s="17">
        <f t="shared" ref="D257:O257" si="56">D258+D264</f>
        <v>5</v>
      </c>
      <c r="E257" s="17">
        <f t="shared" si="56"/>
        <v>5</v>
      </c>
      <c r="F257" s="17">
        <f t="shared" si="56"/>
        <v>5</v>
      </c>
      <c r="G257" s="17">
        <f t="shared" si="56"/>
        <v>5</v>
      </c>
      <c r="H257" s="17">
        <f t="shared" si="56"/>
        <v>5</v>
      </c>
      <c r="I257" s="17">
        <f t="shared" si="56"/>
        <v>5</v>
      </c>
      <c r="J257" s="17">
        <f t="shared" si="56"/>
        <v>5</v>
      </c>
      <c r="K257" s="17">
        <f t="shared" si="56"/>
        <v>5</v>
      </c>
      <c r="L257" s="17">
        <f t="shared" si="56"/>
        <v>5</v>
      </c>
      <c r="M257" s="17">
        <f t="shared" si="56"/>
        <v>5</v>
      </c>
      <c r="N257" s="17">
        <f t="shared" si="56"/>
        <v>5</v>
      </c>
      <c r="O257" s="17">
        <f t="shared" si="56"/>
        <v>5</v>
      </c>
    </row>
    <row r="258" spans="1:15" ht="15.75" x14ac:dyDescent="0.25">
      <c r="A258" s="18">
        <v>9300</v>
      </c>
      <c r="B258" s="19" t="s">
        <v>256</v>
      </c>
      <c r="C258" s="24">
        <f>C259+C263</f>
        <v>48</v>
      </c>
      <c r="D258" s="24">
        <f t="shared" ref="D258:O258" si="57">D259+D263</f>
        <v>4</v>
      </c>
      <c r="E258" s="24">
        <f t="shared" si="57"/>
        <v>4</v>
      </c>
      <c r="F258" s="24">
        <f t="shared" si="57"/>
        <v>4</v>
      </c>
      <c r="G258" s="24">
        <f t="shared" si="57"/>
        <v>4</v>
      </c>
      <c r="H258" s="24">
        <f t="shared" si="57"/>
        <v>4</v>
      </c>
      <c r="I258" s="24">
        <f t="shared" si="57"/>
        <v>4</v>
      </c>
      <c r="J258" s="24">
        <f t="shared" si="57"/>
        <v>4</v>
      </c>
      <c r="K258" s="24">
        <f t="shared" si="57"/>
        <v>4</v>
      </c>
      <c r="L258" s="24">
        <f t="shared" si="57"/>
        <v>4</v>
      </c>
      <c r="M258" s="24">
        <f t="shared" si="57"/>
        <v>4</v>
      </c>
      <c r="N258" s="24">
        <f t="shared" si="57"/>
        <v>4</v>
      </c>
      <c r="O258" s="24">
        <f t="shared" si="57"/>
        <v>4</v>
      </c>
    </row>
    <row r="259" spans="1:15" x14ac:dyDescent="0.25">
      <c r="A259" s="21">
        <v>9301</v>
      </c>
      <c r="B259" s="22" t="s">
        <v>257</v>
      </c>
      <c r="C259" s="22">
        <f>SUM(C260:C262)</f>
        <v>36</v>
      </c>
      <c r="D259" s="22">
        <f t="shared" ref="D259:O259" si="58">SUM(D260:D262)</f>
        <v>3</v>
      </c>
      <c r="E259" s="22">
        <f t="shared" si="58"/>
        <v>3</v>
      </c>
      <c r="F259" s="22">
        <f t="shared" si="58"/>
        <v>3</v>
      </c>
      <c r="G259" s="22">
        <f t="shared" si="58"/>
        <v>3</v>
      </c>
      <c r="H259" s="22">
        <f t="shared" si="58"/>
        <v>3</v>
      </c>
      <c r="I259" s="22">
        <f t="shared" si="58"/>
        <v>3</v>
      </c>
      <c r="J259" s="22">
        <f t="shared" si="58"/>
        <v>3</v>
      </c>
      <c r="K259" s="22">
        <f t="shared" si="58"/>
        <v>3</v>
      </c>
      <c r="L259" s="22">
        <f t="shared" si="58"/>
        <v>3</v>
      </c>
      <c r="M259" s="22">
        <f t="shared" si="58"/>
        <v>3</v>
      </c>
      <c r="N259" s="22">
        <f t="shared" si="58"/>
        <v>3</v>
      </c>
      <c r="O259" s="22">
        <f t="shared" si="58"/>
        <v>3</v>
      </c>
    </row>
    <row r="260" spans="1:15" x14ac:dyDescent="0.25">
      <c r="A260" s="21" t="s">
        <v>24</v>
      </c>
      <c r="B260" s="22" t="s">
        <v>258</v>
      </c>
      <c r="C260" s="25">
        <v>12</v>
      </c>
      <c r="D260" s="23">
        <v>1</v>
      </c>
      <c r="E260" s="23">
        <v>1</v>
      </c>
      <c r="F260" s="23">
        <v>1</v>
      </c>
      <c r="G260" s="23">
        <v>1</v>
      </c>
      <c r="H260" s="23">
        <v>1</v>
      </c>
      <c r="I260" s="23">
        <v>1</v>
      </c>
      <c r="J260" s="23">
        <v>1</v>
      </c>
      <c r="K260" s="23">
        <v>1</v>
      </c>
      <c r="L260" s="23">
        <v>1</v>
      </c>
      <c r="M260" s="23">
        <v>1</v>
      </c>
      <c r="N260" s="23">
        <v>1</v>
      </c>
      <c r="O260" s="23">
        <v>1</v>
      </c>
    </row>
    <row r="261" spans="1:15" x14ac:dyDescent="0.25">
      <c r="A261" s="21" t="s">
        <v>24</v>
      </c>
      <c r="B261" s="22" t="s">
        <v>259</v>
      </c>
      <c r="C261" s="25">
        <v>12</v>
      </c>
      <c r="D261" s="23">
        <v>1</v>
      </c>
      <c r="E261" s="23">
        <v>1</v>
      </c>
      <c r="F261" s="23">
        <v>1</v>
      </c>
      <c r="G261" s="23">
        <v>1</v>
      </c>
      <c r="H261" s="23">
        <v>1</v>
      </c>
      <c r="I261" s="23">
        <v>1</v>
      </c>
      <c r="J261" s="23">
        <v>1</v>
      </c>
      <c r="K261" s="23">
        <v>1</v>
      </c>
      <c r="L261" s="23">
        <v>1</v>
      </c>
      <c r="M261" s="23">
        <v>1</v>
      </c>
      <c r="N261" s="23">
        <v>1</v>
      </c>
      <c r="O261" s="23">
        <v>1</v>
      </c>
    </row>
    <row r="262" spans="1:15" x14ac:dyDescent="0.25">
      <c r="A262" s="21" t="s">
        <v>24</v>
      </c>
      <c r="B262" s="22" t="s">
        <v>260</v>
      </c>
      <c r="C262" s="25">
        <v>12</v>
      </c>
      <c r="D262" s="23">
        <v>1</v>
      </c>
      <c r="E262" s="23">
        <v>1</v>
      </c>
      <c r="F262" s="23">
        <v>1</v>
      </c>
      <c r="G262" s="23">
        <v>1</v>
      </c>
      <c r="H262" s="23">
        <v>1</v>
      </c>
      <c r="I262" s="23">
        <v>1</v>
      </c>
      <c r="J262" s="23">
        <v>1</v>
      </c>
      <c r="K262" s="23">
        <v>1</v>
      </c>
      <c r="L262" s="23">
        <v>1</v>
      </c>
      <c r="M262" s="23">
        <v>1</v>
      </c>
      <c r="N262" s="23">
        <v>1</v>
      </c>
      <c r="O262" s="23">
        <v>1</v>
      </c>
    </row>
    <row r="263" spans="1:15" x14ac:dyDescent="0.25">
      <c r="A263" s="21">
        <v>9302</v>
      </c>
      <c r="B263" s="22" t="s">
        <v>261</v>
      </c>
      <c r="C263" s="22">
        <v>12</v>
      </c>
      <c r="D263" s="23">
        <v>1</v>
      </c>
      <c r="E263" s="23">
        <v>1</v>
      </c>
      <c r="F263" s="23">
        <v>1</v>
      </c>
      <c r="G263" s="23">
        <v>1</v>
      </c>
      <c r="H263" s="23">
        <v>1</v>
      </c>
      <c r="I263" s="23">
        <v>1</v>
      </c>
      <c r="J263" s="23">
        <v>1</v>
      </c>
      <c r="K263" s="23">
        <v>1</v>
      </c>
      <c r="L263" s="23">
        <v>1</v>
      </c>
      <c r="M263" s="23">
        <v>1</v>
      </c>
      <c r="N263" s="23">
        <v>1</v>
      </c>
      <c r="O263" s="23">
        <v>1</v>
      </c>
    </row>
    <row r="264" spans="1:15" ht="15.75" x14ac:dyDescent="0.25">
      <c r="A264" s="15">
        <v>9400</v>
      </c>
      <c r="B264" s="16" t="s">
        <v>262</v>
      </c>
      <c r="C264" s="24">
        <f>C265</f>
        <v>12</v>
      </c>
      <c r="D264" s="26">
        <f t="shared" ref="D264:O264" si="59">D265</f>
        <v>1</v>
      </c>
      <c r="E264" s="26">
        <f t="shared" si="59"/>
        <v>1</v>
      </c>
      <c r="F264" s="26">
        <f t="shared" si="59"/>
        <v>1</v>
      </c>
      <c r="G264" s="46">
        <f t="shared" si="59"/>
        <v>1</v>
      </c>
      <c r="H264" s="47">
        <f t="shared" si="59"/>
        <v>1</v>
      </c>
      <c r="I264" s="47">
        <f t="shared" si="59"/>
        <v>1</v>
      </c>
      <c r="J264" s="47">
        <f t="shared" si="59"/>
        <v>1</v>
      </c>
      <c r="K264" s="47">
        <f t="shared" si="59"/>
        <v>1</v>
      </c>
      <c r="L264" s="47">
        <f t="shared" si="59"/>
        <v>1</v>
      </c>
      <c r="M264" s="47">
        <f t="shared" si="59"/>
        <v>1</v>
      </c>
      <c r="N264" s="47">
        <f t="shared" si="59"/>
        <v>1</v>
      </c>
      <c r="O264" s="47">
        <f t="shared" si="59"/>
        <v>1</v>
      </c>
    </row>
    <row r="265" spans="1:15" x14ac:dyDescent="0.25">
      <c r="A265" s="21">
        <v>9401</v>
      </c>
      <c r="B265" s="22" t="s">
        <v>263</v>
      </c>
      <c r="C265" s="22">
        <v>12</v>
      </c>
      <c r="D265" s="23">
        <v>1</v>
      </c>
      <c r="E265" s="23">
        <v>1</v>
      </c>
      <c r="F265" s="23">
        <v>1</v>
      </c>
      <c r="G265" s="23">
        <v>1</v>
      </c>
      <c r="H265" s="23">
        <v>1</v>
      </c>
      <c r="I265" s="23">
        <v>1</v>
      </c>
      <c r="J265" s="23">
        <v>1</v>
      </c>
      <c r="K265" s="23">
        <v>1</v>
      </c>
      <c r="L265" s="23">
        <v>1</v>
      </c>
      <c r="M265" s="23">
        <v>1</v>
      </c>
      <c r="N265" s="23">
        <v>1</v>
      </c>
      <c r="O265" s="23">
        <v>1</v>
      </c>
    </row>
    <row r="266" spans="1:15" ht="16.5" thickBot="1" x14ac:dyDescent="0.3">
      <c r="A266" s="48"/>
      <c r="B266" s="49" t="s">
        <v>264</v>
      </c>
      <c r="C266" s="17">
        <f t="shared" ref="C266:O266" si="60">+C7+C43+C50+C158+C181+C204+C215+C257</f>
        <v>805382727</v>
      </c>
      <c r="D266" s="50">
        <f t="shared" si="60"/>
        <v>91178212</v>
      </c>
      <c r="E266" s="50">
        <f t="shared" si="60"/>
        <v>72042955</v>
      </c>
      <c r="F266" s="50">
        <f t="shared" si="60"/>
        <v>95060321</v>
      </c>
      <c r="G266" s="50">
        <f t="shared" si="60"/>
        <v>67372208</v>
      </c>
      <c r="H266" s="50">
        <f t="shared" si="60"/>
        <v>60610022</v>
      </c>
      <c r="I266" s="50">
        <f t="shared" si="60"/>
        <v>64853284</v>
      </c>
      <c r="J266" s="50">
        <f t="shared" si="60"/>
        <v>64561021</v>
      </c>
      <c r="K266" s="50">
        <f t="shared" si="60"/>
        <v>66175989</v>
      </c>
      <c r="L266" s="50">
        <f t="shared" si="60"/>
        <v>58236726</v>
      </c>
      <c r="M266" s="50">
        <f t="shared" si="60"/>
        <v>55914671</v>
      </c>
      <c r="N266" s="50">
        <f t="shared" si="60"/>
        <v>52992182</v>
      </c>
      <c r="O266" s="50">
        <f t="shared" si="60"/>
        <v>56385136</v>
      </c>
    </row>
    <row r="268" spans="1:15" x14ac:dyDescent="0.25">
      <c r="C268"/>
      <c r="D268"/>
      <c r="E268"/>
      <c r="F268"/>
      <c r="G268"/>
      <c r="H268" s="52"/>
      <c r="I268" s="52"/>
      <c r="J268" s="52"/>
      <c r="K268" s="52"/>
      <c r="L268"/>
      <c r="M268"/>
      <c r="N268"/>
      <c r="O268"/>
    </row>
    <row r="269" spans="1:15" x14ac:dyDescent="0.25">
      <c r="C269"/>
      <c r="D269"/>
      <c r="E269"/>
      <c r="F269"/>
      <c r="G269"/>
      <c r="H269" s="52"/>
      <c r="I269" s="52"/>
      <c r="J269" s="52"/>
      <c r="K269" s="52"/>
      <c r="L269"/>
      <c r="M269"/>
      <c r="N269"/>
      <c r="O269"/>
    </row>
    <row r="270" spans="1:15" x14ac:dyDescent="0.25">
      <c r="C270"/>
      <c r="D270"/>
      <c r="E270"/>
      <c r="F270"/>
      <c r="G270"/>
      <c r="H270" s="52"/>
      <c r="I270" s="52"/>
      <c r="L270"/>
      <c r="M270"/>
      <c r="N270"/>
      <c r="O270"/>
    </row>
    <row r="271" spans="1:15" x14ac:dyDescent="0.25">
      <c r="C271"/>
      <c r="D271"/>
      <c r="E271"/>
      <c r="F271"/>
      <c r="G271"/>
      <c r="H271" s="52"/>
      <c r="I271" s="52"/>
      <c r="J271" s="52"/>
      <c r="K271" s="52"/>
      <c r="L271"/>
      <c r="M271"/>
      <c r="N271"/>
      <c r="O271"/>
    </row>
    <row r="272" spans="1:15" x14ac:dyDescent="0.25">
      <c r="C272"/>
      <c r="D272"/>
      <c r="E272"/>
      <c r="F272"/>
      <c r="G272"/>
      <c r="H272" s="52"/>
      <c r="I272" s="52"/>
      <c r="J272" s="52"/>
      <c r="K272" s="52"/>
      <c r="L272"/>
      <c r="M272"/>
      <c r="N272"/>
      <c r="O272"/>
    </row>
    <row r="273" spans="3:15" x14ac:dyDescent="0.25">
      <c r="C273"/>
      <c r="D273"/>
      <c r="E273"/>
      <c r="F273"/>
      <c r="G273"/>
      <c r="H273" s="52"/>
      <c r="I273" s="52"/>
      <c r="J273" s="52"/>
      <c r="K273" s="52"/>
      <c r="L273"/>
      <c r="M273"/>
      <c r="N273"/>
      <c r="O273"/>
    </row>
    <row r="274" spans="3:15" x14ac:dyDescent="0.25">
      <c r="C274"/>
      <c r="D274"/>
      <c r="E274"/>
      <c r="F274"/>
      <c r="G274"/>
      <c r="H274" s="52"/>
      <c r="I274" s="52"/>
      <c r="J274" s="52"/>
      <c r="K274" s="52"/>
      <c r="L274"/>
      <c r="M274"/>
      <c r="N274"/>
      <c r="O274"/>
    </row>
    <row r="275" spans="3:15" x14ac:dyDescent="0.25">
      <c r="C275"/>
      <c r="D275"/>
      <c r="E275"/>
      <c r="F275"/>
      <c r="G275"/>
      <c r="H275" s="52"/>
      <c r="I275" s="52"/>
      <c r="J275" s="52"/>
      <c r="K275" s="52"/>
      <c r="L275"/>
      <c r="M275"/>
      <c r="N275"/>
      <c r="O275"/>
    </row>
    <row r="276" spans="3:15" x14ac:dyDescent="0.25">
      <c r="C276"/>
      <c r="D276"/>
      <c r="E276"/>
      <c r="F276"/>
      <c r="G276"/>
      <c r="H276" s="52"/>
      <c r="I276" s="52"/>
      <c r="J276" s="52"/>
      <c r="K276" s="52"/>
      <c r="L276"/>
      <c r="M276"/>
      <c r="N276"/>
      <c r="O276"/>
    </row>
    <row r="277" spans="3:15" x14ac:dyDescent="0.25">
      <c r="C277"/>
      <c r="D277"/>
      <c r="E277"/>
      <c r="F277"/>
      <c r="G277"/>
      <c r="H277" s="52"/>
      <c r="I277" s="52"/>
      <c r="J277" s="52"/>
      <c r="K277" s="52"/>
      <c r="L277"/>
      <c r="M277"/>
      <c r="N277"/>
      <c r="O277"/>
    </row>
    <row r="278" spans="3:15" x14ac:dyDescent="0.25">
      <c r="C278"/>
      <c r="D278"/>
      <c r="E278"/>
      <c r="F278"/>
      <c r="G278"/>
      <c r="H278" s="52"/>
      <c r="I278" s="52"/>
      <c r="J278" s="52"/>
      <c r="K278" s="52"/>
      <c r="L278"/>
      <c r="M278"/>
      <c r="N278"/>
      <c r="O278"/>
    </row>
    <row r="279" spans="3:15" x14ac:dyDescent="0.25">
      <c r="C279"/>
      <c r="D279"/>
      <c r="E279"/>
      <c r="F279"/>
      <c r="G279"/>
      <c r="H279" s="52"/>
      <c r="I279" s="52"/>
      <c r="J279" s="52"/>
      <c r="K279" s="52"/>
      <c r="L279"/>
      <c r="M279"/>
      <c r="N279"/>
      <c r="O279"/>
    </row>
    <row r="280" spans="3:15" x14ac:dyDescent="0.25">
      <c r="C280"/>
      <c r="D280"/>
      <c r="E280"/>
      <c r="F280"/>
      <c r="G280"/>
      <c r="H280" s="52"/>
      <c r="I280" s="52"/>
      <c r="J280" s="52"/>
      <c r="K280" s="52"/>
      <c r="L280"/>
      <c r="M280"/>
      <c r="N280"/>
      <c r="O280"/>
    </row>
    <row r="281" spans="3:15" x14ac:dyDescent="0.25">
      <c r="C281"/>
      <c r="D281"/>
      <c r="E281"/>
      <c r="F281"/>
      <c r="G281"/>
      <c r="H281" s="52"/>
      <c r="I281" s="52"/>
      <c r="J281" s="52"/>
      <c r="K281" s="52"/>
      <c r="L281"/>
      <c r="M281"/>
      <c r="N281"/>
      <c r="O281"/>
    </row>
  </sheetData>
  <mergeCells count="17">
    <mergeCell ref="L5:L6"/>
    <mergeCell ref="M5:M6"/>
    <mergeCell ref="N5:N6"/>
    <mergeCell ref="O5:O6"/>
    <mergeCell ref="A89:A90"/>
    <mergeCell ref="F5:F6"/>
    <mergeCell ref="G5:G6"/>
    <mergeCell ref="H5:H6"/>
    <mergeCell ref="I5:I6"/>
    <mergeCell ref="J5:J6"/>
    <mergeCell ref="K5:K6"/>
    <mergeCell ref="A1:C1"/>
    <mergeCell ref="A2:C2"/>
    <mergeCell ref="A5:A6"/>
    <mergeCell ref="B5:B6"/>
    <mergeCell ref="D5:D6"/>
    <mergeCell ref="E5:E6"/>
  </mergeCells>
  <pageMargins left="0.39370078740157483" right="0.39370078740157483" top="0.35433070866141736" bottom="0.35433070866141736" header="0.31496062992125984" footer="0.31496062992125984"/>
  <pageSetup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2018-05-08T22:24:08Z</cp:lastPrinted>
  <dcterms:created xsi:type="dcterms:W3CDTF">2018-05-08T22:20:33Z</dcterms:created>
  <dcterms:modified xsi:type="dcterms:W3CDTF">2018-05-08T22:26:03Z</dcterms:modified>
</cp:coreProperties>
</file>